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395" windowHeight="125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list'!$G$2</definedName>
    <definedName name="MJ">'Krycí list'!$G$5</definedName>
    <definedName name="Mont">Rekapitulace!$H$22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Položky!$A$1:$G$110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Rekapitulace!$F$22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Rekapitulace!$E$27</definedName>
    <definedName name="VRNnazev">Rekapitulace!$A$27</definedName>
    <definedName name="VRNproc">Rekapitulace!$F$27</definedName>
    <definedName name="VRNzakl">Rekapitulace!$G$27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BE109" i="3"/>
  <c r="BD109"/>
  <c r="BC109"/>
  <c r="BA109"/>
  <c r="G109"/>
  <c r="BB109" s="1"/>
  <c r="BE108"/>
  <c r="BD108"/>
  <c r="BC108"/>
  <c r="BA108"/>
  <c r="G108"/>
  <c r="BB108" s="1"/>
  <c r="B21" i="2"/>
  <c r="A21"/>
  <c r="BE110" i="3"/>
  <c r="I21" i="2" s="1"/>
  <c r="BD110" i="3"/>
  <c r="H21" i="2" s="1"/>
  <c r="BC110" i="3"/>
  <c r="G21" i="2" s="1"/>
  <c r="BA110" i="3"/>
  <c r="E21" i="2" s="1"/>
  <c r="G110" i="3"/>
  <c r="C110"/>
  <c r="BE105"/>
  <c r="BD105"/>
  <c r="BD106" s="1"/>
  <c r="H20" i="2" s="1"/>
  <c r="BC105" i="3"/>
  <c r="BA105"/>
  <c r="G105"/>
  <c r="G106" s="1"/>
  <c r="B20" i="2"/>
  <c r="A20"/>
  <c r="BE106" i="3"/>
  <c r="I20" i="2" s="1"/>
  <c r="BC106" i="3"/>
  <c r="G20" i="2" s="1"/>
  <c r="BA106" i="3"/>
  <c r="E20" i="2" s="1"/>
  <c r="C106" i="3"/>
  <c r="BE102"/>
  <c r="BD102"/>
  <c r="BC102"/>
  <c r="BA102"/>
  <c r="G102"/>
  <c r="BB102" s="1"/>
  <c r="BE101"/>
  <c r="BD101"/>
  <c r="BD103" s="1"/>
  <c r="H19" i="2" s="1"/>
  <c r="BC101" i="3"/>
  <c r="BA101"/>
  <c r="G101"/>
  <c r="G103" s="1"/>
  <c r="B19" i="2"/>
  <c r="A19"/>
  <c r="BE103" i="3"/>
  <c r="I19" i="2" s="1"/>
  <c r="BC103" i="3"/>
  <c r="G19" i="2" s="1"/>
  <c r="BA103" i="3"/>
  <c r="E19" i="2" s="1"/>
  <c r="C103" i="3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D99" s="1"/>
  <c r="H18" i="2" s="1"/>
  <c r="BC94" i="3"/>
  <c r="BA94"/>
  <c r="G94"/>
  <c r="G99" s="1"/>
  <c r="B18" i="2"/>
  <c r="A18"/>
  <c r="BE99" i="3"/>
  <c r="I18" i="2" s="1"/>
  <c r="BC99" i="3"/>
  <c r="G18" i="2" s="1"/>
  <c r="BA99" i="3"/>
  <c r="E18" i="2" s="1"/>
  <c r="C99" i="3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D92" s="1"/>
  <c r="H17" i="2" s="1"/>
  <c r="BC78" i="3"/>
  <c r="BA78"/>
  <c r="G78"/>
  <c r="G92" s="1"/>
  <c r="B17" i="2"/>
  <c r="A17"/>
  <c r="BE92" i="3"/>
  <c r="I17" i="2" s="1"/>
  <c r="BC92" i="3"/>
  <c r="G17" i="2" s="1"/>
  <c r="BA92" i="3"/>
  <c r="E17" i="2" s="1"/>
  <c r="C92" i="3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D76" s="1"/>
  <c r="H16" i="2" s="1"/>
  <c r="BC70" i="3"/>
  <c r="BA70"/>
  <c r="G70"/>
  <c r="G76" s="1"/>
  <c r="B16" i="2"/>
  <c r="A16"/>
  <c r="BE76" i="3"/>
  <c r="I16" i="2" s="1"/>
  <c r="BC76" i="3"/>
  <c r="G16" i="2" s="1"/>
  <c r="BA76" i="3"/>
  <c r="E16" i="2" s="1"/>
  <c r="C76" i="3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D68" s="1"/>
  <c r="H15" i="2" s="1"/>
  <c r="BC62" i="3"/>
  <c r="BA62"/>
  <c r="G62"/>
  <c r="G68" s="1"/>
  <c r="B15" i="2"/>
  <c r="A15"/>
  <c r="BE68" i="3"/>
  <c r="I15" i="2" s="1"/>
  <c r="BC68" i="3"/>
  <c r="G15" i="2" s="1"/>
  <c r="BA68" i="3"/>
  <c r="E15" i="2" s="1"/>
  <c r="C68" i="3"/>
  <c r="BE59"/>
  <c r="BD59"/>
  <c r="BC59"/>
  <c r="BA59"/>
  <c r="G59"/>
  <c r="BB59" s="1"/>
  <c r="BE58"/>
  <c r="BD58"/>
  <c r="BD60" s="1"/>
  <c r="H14" i="2" s="1"/>
  <c r="BC58" i="3"/>
  <c r="BA58"/>
  <c r="G58"/>
  <c r="G60" s="1"/>
  <c r="B14" i="2"/>
  <c r="A14"/>
  <c r="BE60" i="3"/>
  <c r="I14" i="2" s="1"/>
  <c r="BC60" i="3"/>
  <c r="G14" i="2" s="1"/>
  <c r="BA60" i="3"/>
  <c r="E14" i="2" s="1"/>
  <c r="C60" i="3"/>
  <c r="BE55"/>
  <c r="BD55"/>
  <c r="BD56" s="1"/>
  <c r="H13" i="2" s="1"/>
  <c r="BC55" i="3"/>
  <c r="BA55"/>
  <c r="G55"/>
  <c r="G56" s="1"/>
  <c r="B13" i="2"/>
  <c r="A13"/>
  <c r="BE56" i="3"/>
  <c r="I13" i="2" s="1"/>
  <c r="BC56" i="3"/>
  <c r="G13" i="2" s="1"/>
  <c r="BA56" i="3"/>
  <c r="E13" i="2" s="1"/>
  <c r="C56" i="3"/>
  <c r="BE52"/>
  <c r="BD52"/>
  <c r="BD53" s="1"/>
  <c r="H12" i="2" s="1"/>
  <c r="BC52" i="3"/>
  <c r="BA52"/>
  <c r="G52"/>
  <c r="G53" s="1"/>
  <c r="B12" i="2"/>
  <c r="A12"/>
  <c r="BE53" i="3"/>
  <c r="I12" i="2" s="1"/>
  <c r="BC53" i="3"/>
  <c r="G12" i="2" s="1"/>
  <c r="BA53" i="3"/>
  <c r="E12" i="2" s="1"/>
  <c r="C53" i="3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D50" s="1"/>
  <c r="H11" i="2" s="1"/>
  <c r="BC45" i="3"/>
  <c r="BA45"/>
  <c r="G45"/>
  <c r="G50" s="1"/>
  <c r="B11" i="2"/>
  <c r="A11"/>
  <c r="BE50" i="3"/>
  <c r="I11" i="2" s="1"/>
  <c r="BC50" i="3"/>
  <c r="G11" i="2" s="1"/>
  <c r="BA50" i="3"/>
  <c r="E11" i="2" s="1"/>
  <c r="C50" i="3"/>
  <c r="BE42"/>
  <c r="BD42"/>
  <c r="BD43" s="1"/>
  <c r="H10" i="2" s="1"/>
  <c r="BC42" i="3"/>
  <c r="BB42"/>
  <c r="BB43" s="1"/>
  <c r="F10" i="2" s="1"/>
  <c r="G42" i="3"/>
  <c r="BA42" s="1"/>
  <c r="BA43" s="1"/>
  <c r="E10" i="2" s="1"/>
  <c r="B10"/>
  <c r="A10"/>
  <c r="BE43" i="3"/>
  <c r="I10" i="2" s="1"/>
  <c r="BC43" i="3"/>
  <c r="G10" i="2" s="1"/>
  <c r="C43" i="3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D40" s="1"/>
  <c r="H9" i="2" s="1"/>
  <c r="BC27" i="3"/>
  <c r="BB27"/>
  <c r="BB40" s="1"/>
  <c r="F9" i="2" s="1"/>
  <c r="G27" i="3"/>
  <c r="BA27" s="1"/>
  <c r="BA40" s="1"/>
  <c r="E9" i="2" s="1"/>
  <c r="B9"/>
  <c r="A9"/>
  <c r="BE40" i="3"/>
  <c r="I9" i="2" s="1"/>
  <c r="BC40" i="3"/>
  <c r="G9" i="2" s="1"/>
  <c r="C40" i="3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A25" s="1"/>
  <c r="E8" i="2" s="1"/>
  <c r="B8"/>
  <c r="A8"/>
  <c r="BE25" i="3"/>
  <c r="I8" i="2" s="1"/>
  <c r="BC25" i="3"/>
  <c r="G8" i="2" s="1"/>
  <c r="C25" i="3"/>
  <c r="BE8"/>
  <c r="BD8"/>
  <c r="BD9" s="1"/>
  <c r="H7" i="2" s="1"/>
  <c r="BC8" i="3"/>
  <c r="BB8"/>
  <c r="BB9" s="1"/>
  <c r="F7" i="2" s="1"/>
  <c r="G8" i="3"/>
  <c r="BA8" s="1"/>
  <c r="BA9" s="1"/>
  <c r="E7" i="2" s="1"/>
  <c r="E22" s="1"/>
  <c r="C15" i="1" s="1"/>
  <c r="B7" i="2"/>
  <c r="A7"/>
  <c r="BE9" i="3"/>
  <c r="I7" i="2" s="1"/>
  <c r="I22" s="1"/>
  <c r="C21" i="1" s="1"/>
  <c r="BC9" i="3"/>
  <c r="G7" i="2" s="1"/>
  <c r="G22" s="1"/>
  <c r="C18" i="1" s="1"/>
  <c r="C9" i="3"/>
  <c r="E4"/>
  <c r="C4"/>
  <c r="F3"/>
  <c r="C3"/>
  <c r="H28" i="2"/>
  <c r="G27"/>
  <c r="I27" s="1"/>
  <c r="C2"/>
  <c r="C1"/>
  <c r="C33" i="1"/>
  <c r="F33" s="1"/>
  <c r="C31"/>
  <c r="G23"/>
  <c r="G22"/>
  <c r="C9"/>
  <c r="G7"/>
  <c r="D2"/>
  <c r="C2"/>
  <c r="BB25" i="3" l="1"/>
  <c r="F8" i="2" s="1"/>
  <c r="BD25" i="3"/>
  <c r="H8" i="2" s="1"/>
  <c r="H22" s="1"/>
  <c r="C17" i="1" s="1"/>
  <c r="BB110" i="3"/>
  <c r="F21" i="2" s="1"/>
  <c r="BB45" i="3"/>
  <c r="BB50" s="1"/>
  <c r="F11" i="2" s="1"/>
  <c r="BB52" i="3"/>
  <c r="BB53" s="1"/>
  <c r="F12" i="2" s="1"/>
  <c r="BB55" i="3"/>
  <c r="BB56" s="1"/>
  <c r="F13" i="2" s="1"/>
  <c r="BB58" i="3"/>
  <c r="BB60" s="1"/>
  <c r="F14" i="2" s="1"/>
  <c r="BB62" i="3"/>
  <c r="BB68" s="1"/>
  <c r="F15" i="2" s="1"/>
  <c r="BB70" i="3"/>
  <c r="BB76" s="1"/>
  <c r="F16" i="2" s="1"/>
  <c r="BB78" i="3"/>
  <c r="BB92" s="1"/>
  <c r="F17" i="2" s="1"/>
  <c r="BB94" i="3"/>
  <c r="BB99" s="1"/>
  <c r="F18" i="2" s="1"/>
  <c r="BB101" i="3"/>
  <c r="BB103" s="1"/>
  <c r="F19" i="2" s="1"/>
  <c r="BB105" i="3"/>
  <c r="BB106" s="1"/>
  <c r="F20" i="2" s="1"/>
  <c r="G9" i="3"/>
  <c r="G25"/>
  <c r="G40"/>
  <c r="G43"/>
  <c r="F22" i="2" l="1"/>
  <c r="C16" i="1" s="1"/>
  <c r="C19" s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<sst xmlns="http://schemas.openxmlformats.org/spreadsheetml/2006/main" count="384" uniqueCount="265">
  <si>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</si>
  <si>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</si>
  <si>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</si>
  <si>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</si>
  <si>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</si>
  <si>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</si>
  <si>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</si>
  <si>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</si>
  <si>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</si>
  <si>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</si>
  <si>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</si>
  <si>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</si>
  <si>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</si>
  <si>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</si>
  <si>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</si>
  <si>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</si>
  <si>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</si>
  <si>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</si>
  <si>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</si>
  <si>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</si>
  <si>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</si>
  <si>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</si>
  <si>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</si>
  <si>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</si>
  <si>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</si>
  <si>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</si>
  <si>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</si>
  <si>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</si>
  <si>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</si>
  <si>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</si>
  <si>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</si>
  <si>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</si>
  <si>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</si>
  <si>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</si>
  <si>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</si>
  <si>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</si>
  <si>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</si>
  <si>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</si>
  <si>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</si>
  <si>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</si>
  <si>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</si>
  <si>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</si>
  <si>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</si>
  <si>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</si>
  <si>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</si>
  <si>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</si>
  <si>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</si>
  <si>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</si>
  <si>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</si>
  <si>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</si>
  <si>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</si>
  <si>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</si>
  <si>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</si>
  <si>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</si>
  <si>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</si>
  <si>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</si>
  <si>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</si>
  <si>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</si>
  <si>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</si>
  <si>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</si>
  <si>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</si>
  <si>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</si>
  <si>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</si>
  <si>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</si>
  <si>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</si>
  <si>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</si>
  <si>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</si>
  <si>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</si>
  <si>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</si>
  <si>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</si>
  <si>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</si>
  <si>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</si>
  <si>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</si>
  <si>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</si>
  <si>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</si>
  <si>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</si>
  <si>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39/16/JP</t>
  </si>
  <si>
    <t>Výměna okenních výplní ZŠ Smetanův okruh</t>
  </si>
  <si>
    <t>SO 01</t>
  </si>
  <si>
    <t>Výměna oken</t>
  </si>
  <si>
    <t>položkový rozpočet</t>
  </si>
  <si>
    <t>3</t>
  </si>
  <si>
    <t>Svislé a kompletní konstrukce</t>
  </si>
  <si>
    <t>311272323</t>
  </si>
  <si>
    <t>Zdivo nosné tl 300 mm z pórobetonových přesných hladkých tvárnic hmotnosti 500 kg/m3</t>
  </si>
  <si>
    <t>m3</t>
  </si>
  <si>
    <t>6</t>
  </si>
  <si>
    <t>Úpravy povrchu, podlahy, osazení</t>
  </si>
  <si>
    <t>610991111</t>
  </si>
  <si>
    <t>Zakrývání výplní vnitřních otvorů, předmětů a konstrukcí</t>
  </si>
  <si>
    <t>m2</t>
  </si>
  <si>
    <t>611403399</t>
  </si>
  <si>
    <t xml:space="preserve">Hrubá výplň rýh ve stropech maltou </t>
  </si>
  <si>
    <t>611421131</t>
  </si>
  <si>
    <t>Oprava vnitřních omítek vápenných štukových stropů ŽB rovných v rozsahu do 5 %</t>
  </si>
  <si>
    <t>611425531</t>
  </si>
  <si>
    <t xml:space="preserve">Omítka rýh š do 150 mm ve stropech MV štuková </t>
  </si>
  <si>
    <t>612421131</t>
  </si>
  <si>
    <t>Oprava vnitřních omítek štukových stěn MV v rozsahu do 5 %</t>
  </si>
  <si>
    <t>612471413</t>
  </si>
  <si>
    <t>Tenkovrstvá úprava vnitřních stěn tl do 3 mm aktivovaným štukem s disperzní přilnavou přísadou</t>
  </si>
  <si>
    <t>612473186</t>
  </si>
  <si>
    <t>Příplatek k vnitřní omítce zdiva za zabudované rohovníky</t>
  </si>
  <si>
    <t>m</t>
  </si>
  <si>
    <t>612481119</t>
  </si>
  <si>
    <t>Potažení vnitřních stěn sklovláknitým pletivem vtlačením do tmele s přichycením</t>
  </si>
  <si>
    <t>620472921</t>
  </si>
  <si>
    <t>Vyrovnání podkladu pro tenkovrstvé omítky tmelem a skelnou tkaninou</t>
  </si>
  <si>
    <t>620991121</t>
  </si>
  <si>
    <t>Zakrývání výplní venkovních otvorů před nástřikem plastických maltovin z lešení</t>
  </si>
  <si>
    <t>622405931</t>
  </si>
  <si>
    <t xml:space="preserve">Rohová lišta Al 25/25 mm perforovaná </t>
  </si>
  <si>
    <t>622405941</t>
  </si>
  <si>
    <t xml:space="preserve">Začišťovací okenní lišta </t>
  </si>
  <si>
    <t>622471317</t>
  </si>
  <si>
    <t>Nátěr vnějších stěn hmotou silikátovou, barevná skupina II,  složitosti II</t>
  </si>
  <si>
    <t>629451111</t>
  </si>
  <si>
    <t>Vyrovnávací vrstva pod klempířské prvky z MC š do 150 mm</t>
  </si>
  <si>
    <t>9</t>
  </si>
  <si>
    <t>Ostatní konstrukce a práce-bourání</t>
  </si>
  <si>
    <t>941955001</t>
  </si>
  <si>
    <t xml:space="preserve">Lešení lehké pomocné v podlah do 1,2 m </t>
  </si>
  <si>
    <t>952901111</t>
  </si>
  <si>
    <t>Vyčištění budov bytové a občanské výstavby při výšce podlaží do 4 m</t>
  </si>
  <si>
    <t>968072247</t>
  </si>
  <si>
    <t>Vybourání kovových rámů oken jednoduchých pl přes 4 m2</t>
  </si>
  <si>
    <t>974031121</t>
  </si>
  <si>
    <t>Vysekání rýh ve zdivu cihelném hl do 30 mm š do 30 mm</t>
  </si>
  <si>
    <t>978011111</t>
  </si>
  <si>
    <t>Otlučení vnitřních omítek MV nebo MVC stropů o rozsahu do 5 %</t>
  </si>
  <si>
    <t>978013111</t>
  </si>
  <si>
    <t>Otlučení vnitřních omítek stěn MV nebo MVC stěn o rozsahu do 5 %</t>
  </si>
  <si>
    <t>978013191</t>
  </si>
  <si>
    <t>Otlučení vnitřních omítek stěn MV nebo MVC stěn o rozsahu do 100 %</t>
  </si>
  <si>
    <t>978015291</t>
  </si>
  <si>
    <t>Otlučení vnějších omítek MV nebo MVC stupeň složitosti I až IV o rozsahu do 100 %</t>
  </si>
  <si>
    <t>979081111</t>
  </si>
  <si>
    <t xml:space="preserve">Odvoz suti a vybouraných hmot na skládku do 1 km </t>
  </si>
  <si>
    <t>t</t>
  </si>
  <si>
    <t>979081121</t>
  </si>
  <si>
    <t>Odvoz suti a vybouraných hmot na skládku ZKD 1 km přes 1 km</t>
  </si>
  <si>
    <t>979082111</t>
  </si>
  <si>
    <t>Vnitrostaveništní doprava suti a vybouraných hmot do 10 m</t>
  </si>
  <si>
    <t>979082121</t>
  </si>
  <si>
    <t>Vnitrostaveništní doprava suti a vybouraných hmot ZKD 5 m přes 10 m</t>
  </si>
  <si>
    <t>979098148</t>
  </si>
  <si>
    <t>Poplatek za skládku - oceli (zisk z prodeje do výkupu)</t>
  </si>
  <si>
    <t>99</t>
  </si>
  <si>
    <t>Přesun hmot</t>
  </si>
  <si>
    <t>999281111</t>
  </si>
  <si>
    <t xml:space="preserve">Přesun hmot pro opravy a údržbu budov v do 25 m </t>
  </si>
  <si>
    <t>711</t>
  </si>
  <si>
    <t>Izolace proti vodě, vlhkosti a plynům</t>
  </si>
  <si>
    <t>711111001</t>
  </si>
  <si>
    <t>Provedení izolace proti zemní vlhkosti vodorovné za studena nátěrem penetračním</t>
  </si>
  <si>
    <t>111631490</t>
  </si>
  <si>
    <t xml:space="preserve">lak asfaltový penetrační </t>
  </si>
  <si>
    <t>kg</t>
  </si>
  <si>
    <t>711141559</t>
  </si>
  <si>
    <t>Provedení izolace proti zemní vlhkosti pásy přitavením vodorovné NAIP</t>
  </si>
  <si>
    <t>628361090</t>
  </si>
  <si>
    <t xml:space="preserve">pás těžký asfaltovaný 40 Al mineral </t>
  </si>
  <si>
    <t>998711101</t>
  </si>
  <si>
    <t>Přesun hmot pro izolace proti vodě, vlhkosti a plynům v objektech výšky do 6 m</t>
  </si>
  <si>
    <t>744</t>
  </si>
  <si>
    <t>Elektromontáže - montáž vodičů měděných</t>
  </si>
  <si>
    <t>744341101</t>
  </si>
  <si>
    <t>D+M vodiče CYKY 3x1,5 mm2, dl. cca 5 m, vč. napojení na stávající rozvody a na venkovní svítid</t>
  </si>
  <si>
    <t>kus</t>
  </si>
  <si>
    <t>748</t>
  </si>
  <si>
    <t>Elektromontáže - osvětlovací zařízení a svítidla</t>
  </si>
  <si>
    <t>748141101</t>
  </si>
  <si>
    <t>D+M svítidla stropního, venkovní provedení, halogen 500 W, vč. pohybového čidla</t>
  </si>
  <si>
    <t>764</t>
  </si>
  <si>
    <t>Konstrukce klempířské</t>
  </si>
  <si>
    <t>764410235</t>
  </si>
  <si>
    <t>Oplechování parapetů Pz lakovaný rš 200 mm včetně rohů</t>
  </si>
  <si>
    <t>998764101</t>
  </si>
  <si>
    <t>Přesun hmot pro konstrukce klempířské v objektech v do 6 m</t>
  </si>
  <si>
    <t>766</t>
  </si>
  <si>
    <t>Konstrukce truhlářské</t>
  </si>
  <si>
    <t>766629216</t>
  </si>
  <si>
    <t>Příplatek k montáži oken - připojovací spára páronepropustná - interiér</t>
  </si>
  <si>
    <t>766629217</t>
  </si>
  <si>
    <t>Příplatek k montáži oken - připojovací spára páropropustná - exteriér</t>
  </si>
  <si>
    <t>766694113</t>
  </si>
  <si>
    <t>Montáž parapetních desek dřevěných, laminovaných šířky do 30 cm délky do 2,6 m</t>
  </si>
  <si>
    <t>607941010</t>
  </si>
  <si>
    <t xml:space="preserve">deska parapetní dřevotřísková vnitřní š. 0,2 m </t>
  </si>
  <si>
    <t>607941200</t>
  </si>
  <si>
    <t xml:space="preserve">koncovka PVC k parapetním deskám  200 mm </t>
  </si>
  <si>
    <t>998766101</t>
  </si>
  <si>
    <t>Přesun hmot pro konstrukce truhlářské v objektech v do 6 m</t>
  </si>
  <si>
    <t>767</t>
  </si>
  <si>
    <t>Konstrukce zámečnické</t>
  </si>
  <si>
    <t>767624505</t>
  </si>
  <si>
    <t xml:space="preserve">Montáž oken zdvojených - sklápěcí křídlo </t>
  </si>
  <si>
    <t>5534175550</t>
  </si>
  <si>
    <t>okno hliníkové otevíravě sklopné jednokřídlové 1710 x 1170 mm, dvojsklo, U = 1,4, pákový uzávěr</t>
  </si>
  <si>
    <t>553417560</t>
  </si>
  <si>
    <t>okno hliníkové otevíravě sklopné jednokřídlové 1650 x 1170 mm, dvojsklo, U = 1,4, pákový uzávěr</t>
  </si>
  <si>
    <t>767644130</t>
  </si>
  <si>
    <t xml:space="preserve">Montáž dveří otvíravých dvoukřídlových </t>
  </si>
  <si>
    <t>553413200</t>
  </si>
  <si>
    <t>dveře hliníkové vchodové dvoukřídlové 1650 x 2000 mm, dvojsklo, U = 1,4, samozavírač, panikové madlo</t>
  </si>
  <si>
    <t>998767101</t>
  </si>
  <si>
    <t>Přesun hmot pro zámečnické konstrukce v objektech v do 6 m</t>
  </si>
  <si>
    <t>771</t>
  </si>
  <si>
    <t>Podlahy z dlaždic</t>
  </si>
  <si>
    <t>771274124</t>
  </si>
  <si>
    <t>Montáž obkladů stupnic z dlaždic protiskluzných keramických flexibilní lepidlo š do 350 mm</t>
  </si>
  <si>
    <t>771274242</t>
  </si>
  <si>
    <t>Montáž obkladů podstupnic z dlaždic protiskluzných keramických flexibilní lepidlo v do 200 mm</t>
  </si>
  <si>
    <t>771471810</t>
  </si>
  <si>
    <t>Demontáž soklíků z dlaždic keramických kladených do malty rovných</t>
  </si>
  <si>
    <t>771474113</t>
  </si>
  <si>
    <t>Montáž soklíků z dlaždic keramických rovných flexibilní lepidlo v do 120 mm</t>
  </si>
  <si>
    <t>771474123</t>
  </si>
  <si>
    <t>Montáž soklíků z dlaždic keramických schodišťových šikmých flexibilní lepidlo v do 120 mm</t>
  </si>
  <si>
    <t>771574131</t>
  </si>
  <si>
    <t>Montáž podlah keramických režných protiskluzných lepených flexibilním lepidlem</t>
  </si>
  <si>
    <t>597614110</t>
  </si>
  <si>
    <t>dlaždice keramické slinuté neglazované mrazuvzdorné protiskluzné 29,5 x 29,5 x 0,8 cm</t>
  </si>
  <si>
    <t>771473113</t>
  </si>
  <si>
    <t>Montáž soklíků z dlaždic keramických lepených rovných v do 120 mm</t>
  </si>
  <si>
    <t>771573116</t>
  </si>
  <si>
    <t>Montáž podlah keramických režných hladkých lepených</t>
  </si>
  <si>
    <t>597614080</t>
  </si>
  <si>
    <t>dlaždice keramické slinuté neglazované  29,8 x 29, 8 x 0,9 cm</t>
  </si>
  <si>
    <t>771591111</t>
  </si>
  <si>
    <t xml:space="preserve">Podlahy penetrace podkladu </t>
  </si>
  <si>
    <t>771990112</t>
  </si>
  <si>
    <t>Vyrovnání podkladu samonivelační stěrkou tl 4 mm pevnosti 30 Mpa</t>
  </si>
  <si>
    <t>771990192</t>
  </si>
  <si>
    <t>Příplatek k vyrovnání podkladu dlažby samonivelační stěrkou pevnosti 30 Mpa ZKD 1 mm tlo</t>
  </si>
  <si>
    <t>998771101</t>
  </si>
  <si>
    <t>Přesun hmot pro podlahy z dlaždic v objektech v do 6 m</t>
  </si>
  <si>
    <t>776</t>
  </si>
  <si>
    <t>Podlahy povlakové</t>
  </si>
  <si>
    <t>776573111</t>
  </si>
  <si>
    <t xml:space="preserve">Položení textilních rohoží čistících zón </t>
  </si>
  <si>
    <t>697520770</t>
  </si>
  <si>
    <t xml:space="preserve">rohož vstupní provedení houževnatá pryž </t>
  </si>
  <si>
    <t>776573115</t>
  </si>
  <si>
    <t xml:space="preserve">Osazení lišty k textilním rohožím </t>
  </si>
  <si>
    <t>697521500</t>
  </si>
  <si>
    <t xml:space="preserve">rámy náběhové -  náběh široký - 65 mm  - Al </t>
  </si>
  <si>
    <t>998776101</t>
  </si>
  <si>
    <t>Přesun hmot pro podlahy povlakové v objektech v do 6 m</t>
  </si>
  <si>
    <t>783</t>
  </si>
  <si>
    <t>Dokončovací práce - nátěry</t>
  </si>
  <si>
    <t>783401812</t>
  </si>
  <si>
    <t xml:space="preserve">Odstranění nátěrů z kovových potrubí do DN 100 </t>
  </si>
  <si>
    <t>783425522</t>
  </si>
  <si>
    <t>Nátěry syntetické potrubí do DN 100 barva dražší matný povrch 1x antikorozní, 1x základní, 2x email</t>
  </si>
  <si>
    <t>784</t>
  </si>
  <si>
    <t>Dokončovací práce - malby</t>
  </si>
  <si>
    <t>784441001</t>
  </si>
  <si>
    <t>Malby latexové bílé otěruvzdorné dvojnásobné s penetrací v místnostech v do 3,8 m</t>
  </si>
  <si>
    <t>787</t>
  </si>
  <si>
    <t>Dokončovací práce - zasklívání</t>
  </si>
  <si>
    <t>787700804</t>
  </si>
  <si>
    <t xml:space="preserve">Vysklívání výkladců plochy přes 6 m2 skla plochého </t>
  </si>
  <si>
    <t>787701822</t>
  </si>
  <si>
    <t>Příplatek k vysklívání výkladců za konstrukce s Al lištami oboustrannými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</si>
</sst>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</v>
      </c>
      <c r="D2" s="5" t="str">
        <f>Rekapitulace!G2</f>
        <v>položkový rozpočet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 t="s">
        <v>76</v>
      </c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/>
      <c r="E15" s="60"/>
      <c r="F15" s="61"/>
      <c r="G15" s="58"/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8"/>
      <c r="E16" s="62"/>
      <c r="F16" s="63"/>
      <c r="G16" s="58"/>
    </row>
    <row r="17" spans="1:7" ht="15.95" customHeight="1">
      <c r="A17" s="56" t="s">
        <v>25</v>
      </c>
      <c r="B17" s="57" t="s">
        <v>26</v>
      </c>
      <c r="C17" s="58">
        <f>Mont</f>
        <v>0</v>
      </c>
      <c r="D17" s="8"/>
      <c r="E17" s="62"/>
      <c r="F17" s="63"/>
      <c r="G17" s="58"/>
    </row>
    <row r="18" spans="1:7" ht="15.95" customHeight="1">
      <c r="A18" s="64" t="s">
        <v>27</v>
      </c>
      <c r="B18" s="65" t="s">
        <v>28</v>
      </c>
      <c r="C18" s="58">
        <f>Dodavka</f>
        <v>0</v>
      </c>
      <c r="D18" s="8"/>
      <c r="E18" s="62"/>
      <c r="F18" s="63"/>
      <c r="G18" s="58"/>
    </row>
    <row r="19" spans="1:7" ht="15.95" customHeight="1">
      <c r="A19" s="66" t="s">
        <v>29</v>
      </c>
      <c r="B19" s="57"/>
      <c r="C19" s="58">
        <f>SUM(C15:C18)</f>
        <v>0</v>
      </c>
      <c r="D19" s="8"/>
      <c r="E19" s="62"/>
      <c r="F19" s="63"/>
      <c r="G19" s="58"/>
    </row>
    <row r="20" spans="1:7" ht="15.95" customHeight="1">
      <c r="A20" s="66"/>
      <c r="B20" s="57"/>
      <c r="C20" s="58"/>
      <c r="D20" s="8"/>
      <c r="E20" s="62"/>
      <c r="F20" s="63"/>
      <c r="G20" s="58"/>
    </row>
    <row r="21" spans="1:7" ht="15.95" customHeight="1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>
      <c r="A27" s="67"/>
      <c r="B27" s="85"/>
      <c r="C27" s="80"/>
      <c r="D27" s="68"/>
      <c r="E27" s="81"/>
      <c r="F27" s="82"/>
      <c r="G27" s="83"/>
    </row>
    <row r="28" spans="1:7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>
      <c r="A29" s="67"/>
      <c r="B29" s="68"/>
      <c r="C29" s="87"/>
      <c r="D29" s="88"/>
      <c r="E29" s="87"/>
      <c r="F29" s="68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A27" sqref="A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7" t="s">
        <v>48</v>
      </c>
      <c r="B1" s="108"/>
      <c r="C1" s="109" t="str">
        <f>CONCATENATE(cislostavby," ",nazevstavby)</f>
        <v>39/16/JP Výměna okenních výplní ZŠ Smetanův okruh</v>
      </c>
      <c r="D1" s="110"/>
      <c r="E1" s="111"/>
      <c r="F1" s="110"/>
      <c r="G1" s="112" t="s">
        <v>49</v>
      </c>
      <c r="H1" s="113">
        <v>1</v>
      </c>
      <c r="I1" s="114"/>
    </row>
    <row r="2" spans="1:9" ht="13.5" thickBot="1">
      <c r="A2" s="115" t="s">
        <v>50</v>
      </c>
      <c r="B2" s="116"/>
      <c r="C2" s="117" t="str">
        <f>CONCATENATE(cisloobjektu," ",nazevobjektu)</f>
        <v>SO 01 Výměna oken</v>
      </c>
      <c r="D2" s="118"/>
      <c r="E2" s="119"/>
      <c r="F2" s="118"/>
      <c r="G2" s="120" t="s">
        <v>80</v>
      </c>
      <c r="H2" s="121"/>
      <c r="I2" s="122"/>
    </row>
    <row r="3" spans="1:9" ht="13.5" thickTop="1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>
      <c r="A7" s="216" t="str">
        <f>Položky!B7</f>
        <v>3</v>
      </c>
      <c r="B7" s="132" t="str">
        <f>Položky!C7</f>
        <v>Svislé a kompletní konstrukce</v>
      </c>
      <c r="C7" s="68"/>
      <c r="D7" s="133"/>
      <c r="E7" s="217">
        <f>Položky!BA9</f>
        <v>0</v>
      </c>
      <c r="F7" s="218">
        <f>Položky!BB9</f>
        <v>0</v>
      </c>
      <c r="G7" s="218">
        <f>Položky!BC9</f>
        <v>0</v>
      </c>
      <c r="H7" s="218">
        <f>Položky!BD9</f>
        <v>0</v>
      </c>
      <c r="I7" s="219">
        <f>Položky!BE9</f>
        <v>0</v>
      </c>
    </row>
    <row r="8" spans="1:9" s="36" customFormat="1">
      <c r="A8" s="216" t="str">
        <f>Položky!B10</f>
        <v>6</v>
      </c>
      <c r="B8" s="132" t="str">
        <f>Položky!C10</f>
        <v>Úpravy povrchu, podlahy, osazení</v>
      </c>
      <c r="C8" s="68"/>
      <c r="D8" s="133"/>
      <c r="E8" s="217">
        <f>Položky!BA25</f>
        <v>0</v>
      </c>
      <c r="F8" s="218">
        <f>Položky!BB25</f>
        <v>0</v>
      </c>
      <c r="G8" s="218">
        <f>Položky!BC25</f>
        <v>0</v>
      </c>
      <c r="H8" s="218">
        <f>Položky!BD25</f>
        <v>0</v>
      </c>
      <c r="I8" s="219">
        <f>Položky!BE25</f>
        <v>0</v>
      </c>
    </row>
    <row r="9" spans="1:9" s="36" customFormat="1">
      <c r="A9" s="216" t="str">
        <f>Položky!B26</f>
        <v>9</v>
      </c>
      <c r="B9" s="132" t="str">
        <f>Položky!C26</f>
        <v>Ostatní konstrukce a práce-bourání</v>
      </c>
      <c r="C9" s="68"/>
      <c r="D9" s="133"/>
      <c r="E9" s="217">
        <f>Položky!BA40</f>
        <v>0</v>
      </c>
      <c r="F9" s="218">
        <f>Položky!BB40</f>
        <v>0</v>
      </c>
      <c r="G9" s="218">
        <f>Položky!BC40</f>
        <v>0</v>
      </c>
      <c r="H9" s="218">
        <f>Položky!BD40</f>
        <v>0</v>
      </c>
      <c r="I9" s="219">
        <f>Položky!BE40</f>
        <v>0</v>
      </c>
    </row>
    <row r="10" spans="1:9" s="36" customFormat="1">
      <c r="A10" s="216" t="str">
        <f>Položky!B41</f>
        <v>99</v>
      </c>
      <c r="B10" s="132" t="str">
        <f>Položky!C41</f>
        <v>Přesun hmot</v>
      </c>
      <c r="C10" s="68"/>
      <c r="D10" s="133"/>
      <c r="E10" s="217">
        <f>Položky!BA43</f>
        <v>0</v>
      </c>
      <c r="F10" s="218">
        <f>Položky!BB43</f>
        <v>0</v>
      </c>
      <c r="G10" s="218">
        <f>Položky!BC43</f>
        <v>0</v>
      </c>
      <c r="H10" s="218">
        <f>Položky!BD43</f>
        <v>0</v>
      </c>
      <c r="I10" s="219">
        <f>Položky!BE43</f>
        <v>0</v>
      </c>
    </row>
    <row r="11" spans="1:9" s="36" customFormat="1">
      <c r="A11" s="216" t="str">
        <f>Položky!B44</f>
        <v>711</v>
      </c>
      <c r="B11" s="132" t="str">
        <f>Položky!C44</f>
        <v>Izolace proti vodě, vlhkosti a plynům</v>
      </c>
      <c r="C11" s="68"/>
      <c r="D11" s="133"/>
      <c r="E11" s="217">
        <f>Položky!BA50</f>
        <v>0</v>
      </c>
      <c r="F11" s="218">
        <f>Položky!BB50</f>
        <v>0</v>
      </c>
      <c r="G11" s="218">
        <f>Položky!BC50</f>
        <v>0</v>
      </c>
      <c r="H11" s="218">
        <f>Položky!BD50</f>
        <v>0</v>
      </c>
      <c r="I11" s="219">
        <f>Položky!BE50</f>
        <v>0</v>
      </c>
    </row>
    <row r="12" spans="1:9" s="36" customFormat="1">
      <c r="A12" s="216" t="str">
        <f>Položky!B51</f>
        <v>744</v>
      </c>
      <c r="B12" s="132" t="str">
        <f>Položky!C51</f>
        <v>Elektromontáže - montáž vodičů měděných</v>
      </c>
      <c r="C12" s="68"/>
      <c r="D12" s="133"/>
      <c r="E12" s="217">
        <f>Položky!BA53</f>
        <v>0</v>
      </c>
      <c r="F12" s="218">
        <f>Položky!BB53</f>
        <v>0</v>
      </c>
      <c r="G12" s="218">
        <f>Položky!BC53</f>
        <v>0</v>
      </c>
      <c r="H12" s="218">
        <f>Položky!BD53</f>
        <v>0</v>
      </c>
      <c r="I12" s="219">
        <f>Položky!BE53</f>
        <v>0</v>
      </c>
    </row>
    <row r="13" spans="1:9" s="36" customFormat="1">
      <c r="A13" s="216" t="str">
        <f>Položky!B54</f>
        <v>748</v>
      </c>
      <c r="B13" s="132" t="str">
        <f>Položky!C54</f>
        <v>Elektromontáže - osvětlovací zařízení a svítidla</v>
      </c>
      <c r="C13" s="68"/>
      <c r="D13" s="133"/>
      <c r="E13" s="217">
        <f>Položky!BA56</f>
        <v>0</v>
      </c>
      <c r="F13" s="218">
        <f>Položky!BB56</f>
        <v>0</v>
      </c>
      <c r="G13" s="218">
        <f>Položky!BC56</f>
        <v>0</v>
      </c>
      <c r="H13" s="218">
        <f>Položky!BD56</f>
        <v>0</v>
      </c>
      <c r="I13" s="219">
        <f>Položky!BE56</f>
        <v>0</v>
      </c>
    </row>
    <row r="14" spans="1:9" s="36" customFormat="1">
      <c r="A14" s="216" t="str">
        <f>Položky!B57</f>
        <v>764</v>
      </c>
      <c r="B14" s="132" t="str">
        <f>Položky!C57</f>
        <v>Konstrukce klempířské</v>
      </c>
      <c r="C14" s="68"/>
      <c r="D14" s="133"/>
      <c r="E14" s="217">
        <f>Položky!BA60</f>
        <v>0</v>
      </c>
      <c r="F14" s="218">
        <f>Položky!BB60</f>
        <v>0</v>
      </c>
      <c r="G14" s="218">
        <f>Položky!BC60</f>
        <v>0</v>
      </c>
      <c r="H14" s="218">
        <f>Položky!BD60</f>
        <v>0</v>
      </c>
      <c r="I14" s="219">
        <f>Položky!BE60</f>
        <v>0</v>
      </c>
    </row>
    <row r="15" spans="1:9" s="36" customFormat="1">
      <c r="A15" s="216" t="str">
        <f>Položky!B61</f>
        <v>766</v>
      </c>
      <c r="B15" s="132" t="str">
        <f>Položky!C61</f>
        <v>Konstrukce truhlářské</v>
      </c>
      <c r="C15" s="68"/>
      <c r="D15" s="133"/>
      <c r="E15" s="217">
        <f>Položky!BA68</f>
        <v>0</v>
      </c>
      <c r="F15" s="218">
        <f>Položky!BB68</f>
        <v>0</v>
      </c>
      <c r="G15" s="218">
        <f>Položky!BC68</f>
        <v>0</v>
      </c>
      <c r="H15" s="218">
        <f>Položky!BD68</f>
        <v>0</v>
      </c>
      <c r="I15" s="219">
        <f>Položky!BE68</f>
        <v>0</v>
      </c>
    </row>
    <row r="16" spans="1:9" s="36" customFormat="1">
      <c r="A16" s="216" t="str">
        <f>Položky!B69</f>
        <v>767</v>
      </c>
      <c r="B16" s="132" t="str">
        <f>Položky!C69</f>
        <v>Konstrukce zámečnické</v>
      </c>
      <c r="C16" s="68"/>
      <c r="D16" s="133"/>
      <c r="E16" s="217">
        <f>Položky!BA76</f>
        <v>0</v>
      </c>
      <c r="F16" s="218">
        <f>Položky!BB76</f>
        <v>0</v>
      </c>
      <c r="G16" s="218">
        <f>Položky!BC76</f>
        <v>0</v>
      </c>
      <c r="H16" s="218">
        <f>Položky!BD76</f>
        <v>0</v>
      </c>
      <c r="I16" s="219">
        <f>Položky!BE76</f>
        <v>0</v>
      </c>
    </row>
    <row r="17" spans="1:57" s="36" customFormat="1">
      <c r="A17" s="216" t="str">
        <f>Položky!B77</f>
        <v>771</v>
      </c>
      <c r="B17" s="132" t="str">
        <f>Položky!C77</f>
        <v>Podlahy z dlaždic</v>
      </c>
      <c r="C17" s="68"/>
      <c r="D17" s="133"/>
      <c r="E17" s="217">
        <f>Položky!BA92</f>
        <v>0</v>
      </c>
      <c r="F17" s="218">
        <f>Položky!BB92</f>
        <v>0</v>
      </c>
      <c r="G17" s="218">
        <f>Položky!BC92</f>
        <v>0</v>
      </c>
      <c r="H17" s="218">
        <f>Položky!BD92</f>
        <v>0</v>
      </c>
      <c r="I17" s="219">
        <f>Položky!BE92</f>
        <v>0</v>
      </c>
    </row>
    <row r="18" spans="1:57" s="36" customFormat="1">
      <c r="A18" s="216" t="str">
        <f>Položky!B93</f>
        <v>776</v>
      </c>
      <c r="B18" s="132" t="str">
        <f>Položky!C93</f>
        <v>Podlahy povlakové</v>
      </c>
      <c r="C18" s="68"/>
      <c r="D18" s="133"/>
      <c r="E18" s="217">
        <f>Položky!BA99</f>
        <v>0</v>
      </c>
      <c r="F18" s="218">
        <f>Položky!BB99</f>
        <v>0</v>
      </c>
      <c r="G18" s="218">
        <f>Položky!BC99</f>
        <v>0</v>
      </c>
      <c r="H18" s="218">
        <f>Položky!BD99</f>
        <v>0</v>
      </c>
      <c r="I18" s="219">
        <f>Položky!BE99</f>
        <v>0</v>
      </c>
    </row>
    <row r="19" spans="1:57" s="36" customFormat="1">
      <c r="A19" s="216" t="str">
        <f>Položky!B100</f>
        <v>783</v>
      </c>
      <c r="B19" s="132" t="str">
        <f>Položky!C100</f>
        <v>Dokončovací práce - nátěry</v>
      </c>
      <c r="C19" s="68"/>
      <c r="D19" s="133"/>
      <c r="E19" s="217">
        <f>Položky!BA103</f>
        <v>0</v>
      </c>
      <c r="F19" s="218">
        <f>Položky!BB103</f>
        <v>0</v>
      </c>
      <c r="G19" s="218">
        <f>Položky!BC103</f>
        <v>0</v>
      </c>
      <c r="H19" s="218">
        <f>Položky!BD103</f>
        <v>0</v>
      </c>
      <c r="I19" s="219">
        <f>Položky!BE103</f>
        <v>0</v>
      </c>
    </row>
    <row r="20" spans="1:57" s="36" customFormat="1">
      <c r="A20" s="216" t="str">
        <f>Položky!B104</f>
        <v>784</v>
      </c>
      <c r="B20" s="132" t="str">
        <f>Položky!C104</f>
        <v>Dokončovací práce - malby</v>
      </c>
      <c r="C20" s="68"/>
      <c r="D20" s="133"/>
      <c r="E20" s="217">
        <f>Položky!BA106</f>
        <v>0</v>
      </c>
      <c r="F20" s="218">
        <f>Položky!BB106</f>
        <v>0</v>
      </c>
      <c r="G20" s="218">
        <f>Položky!BC106</f>
        <v>0</v>
      </c>
      <c r="H20" s="218">
        <f>Položky!BD106</f>
        <v>0</v>
      </c>
      <c r="I20" s="219">
        <f>Položky!BE106</f>
        <v>0</v>
      </c>
    </row>
    <row r="21" spans="1:57" s="36" customFormat="1" ht="13.5" thickBot="1">
      <c r="A21" s="216" t="str">
        <f>Položky!B107</f>
        <v>787</v>
      </c>
      <c r="B21" s="132" t="str">
        <f>Položky!C107</f>
        <v>Dokončovací práce - zasklívání</v>
      </c>
      <c r="C21" s="68"/>
      <c r="D21" s="133"/>
      <c r="E21" s="217">
        <f>Položky!BA110</f>
        <v>0</v>
      </c>
      <c r="F21" s="218">
        <f>Položky!BB110</f>
        <v>0</v>
      </c>
      <c r="G21" s="218">
        <f>Položky!BC110</f>
        <v>0</v>
      </c>
      <c r="H21" s="218">
        <f>Položky!BD110</f>
        <v>0</v>
      </c>
      <c r="I21" s="219">
        <f>Položky!BE110</f>
        <v>0</v>
      </c>
    </row>
    <row r="22" spans="1:57" s="140" customFormat="1" ht="13.5" thickBot="1">
      <c r="A22" s="134"/>
      <c r="B22" s="135" t="s">
        <v>57</v>
      </c>
      <c r="C22" s="135"/>
      <c r="D22" s="136"/>
      <c r="E22" s="137">
        <f>SUM(E7:E21)</f>
        <v>0</v>
      </c>
      <c r="F22" s="138">
        <f>SUM(F7:F21)</f>
        <v>0</v>
      </c>
      <c r="G22" s="138">
        <f>SUM(G7:G21)</f>
        <v>0</v>
      </c>
      <c r="H22" s="138">
        <f>SUM(H7:H21)</f>
        <v>0</v>
      </c>
      <c r="I22" s="139">
        <f>SUM(I7:I21)</f>
        <v>0</v>
      </c>
    </row>
    <row r="23" spans="1:57">
      <c r="A23" s="68"/>
      <c r="B23" s="68"/>
      <c r="C23" s="68"/>
      <c r="D23" s="68"/>
      <c r="E23" s="68"/>
      <c r="F23" s="68"/>
      <c r="G23" s="68"/>
      <c r="H23" s="68"/>
      <c r="I23" s="68"/>
    </row>
    <row r="24" spans="1:57" ht="19.5" customHeight="1">
      <c r="A24" s="124" t="s">
        <v>58</v>
      </c>
      <c r="B24" s="124"/>
      <c r="C24" s="124"/>
      <c r="D24" s="124"/>
      <c r="E24" s="124"/>
      <c r="F24" s="124"/>
      <c r="G24" s="141"/>
      <c r="H24" s="124"/>
      <c r="I24" s="124"/>
      <c r="BA24" s="42"/>
      <c r="BB24" s="42"/>
      <c r="BC24" s="42"/>
      <c r="BD24" s="42"/>
      <c r="BE24" s="42"/>
    </row>
    <row r="25" spans="1:57" ht="13.5" thickBot="1">
      <c r="A25" s="81"/>
      <c r="B25" s="81"/>
      <c r="C25" s="81"/>
      <c r="D25" s="81"/>
      <c r="E25" s="81"/>
      <c r="F25" s="81"/>
      <c r="G25" s="81"/>
      <c r="H25" s="81"/>
      <c r="I25" s="81"/>
    </row>
    <row r="26" spans="1:57">
      <c r="A26" s="75" t="s">
        <v>59</v>
      </c>
      <c r="B26" s="76"/>
      <c r="C26" s="76"/>
      <c r="D26" s="142"/>
      <c r="E26" s="143" t="s">
        <v>60</v>
      </c>
      <c r="F26" s="144" t="s">
        <v>61</v>
      </c>
      <c r="G26" s="145" t="s">
        <v>62</v>
      </c>
      <c r="H26" s="146"/>
      <c r="I26" s="147" t="s">
        <v>60</v>
      </c>
    </row>
    <row r="27" spans="1:57">
      <c r="A27" s="66"/>
      <c r="B27" s="57"/>
      <c r="C27" s="57"/>
      <c r="D27" s="148"/>
      <c r="E27" s="149"/>
      <c r="F27" s="150"/>
      <c r="G27" s="151">
        <f>CHOOSE(BA27+1,HSV+PSV,HSV+PSV+Mont,HSV+PSV+Dodavka+Mont,HSV,PSV,Mont,Dodavka,Mont+Dodavka,0)</f>
        <v>0</v>
      </c>
      <c r="H27" s="152"/>
      <c r="I27" s="153">
        <f>E27+F27*G27/100</f>
        <v>0</v>
      </c>
      <c r="BA27">
        <v>8</v>
      </c>
    </row>
    <row r="28" spans="1:57" ht="13.5" thickBot="1">
      <c r="A28" s="154"/>
      <c r="B28" s="155" t="s">
        <v>63</v>
      </c>
      <c r="C28" s="156"/>
      <c r="D28" s="157"/>
      <c r="E28" s="158"/>
      <c r="F28" s="159"/>
      <c r="G28" s="159"/>
      <c r="H28" s="160">
        <f>SUM(H27:H27)</f>
        <v>0</v>
      </c>
      <c r="I28" s="161"/>
    </row>
    <row r="30" spans="1:57">
      <c r="B30" s="140"/>
      <c r="F30" s="162"/>
      <c r="G30" s="163"/>
      <c r="H30" s="163"/>
      <c r="I30" s="164"/>
    </row>
    <row r="31" spans="1:57">
      <c r="F31" s="162"/>
      <c r="G31" s="163"/>
      <c r="H31" s="163"/>
      <c r="I31" s="164"/>
    </row>
    <row r="32" spans="1:57">
      <c r="F32" s="162"/>
      <c r="G32" s="163"/>
      <c r="H32" s="163"/>
      <c r="I32" s="164"/>
    </row>
    <row r="33" spans="6:9">
      <c r="F33" s="162"/>
      <c r="G33" s="163"/>
      <c r="H33" s="163"/>
      <c r="I33" s="164"/>
    </row>
    <row r="34" spans="6:9">
      <c r="F34" s="162"/>
      <c r="G34" s="163"/>
      <c r="H34" s="163"/>
      <c r="I34" s="164"/>
    </row>
    <row r="35" spans="6:9">
      <c r="F35" s="162"/>
      <c r="G35" s="163"/>
      <c r="H35" s="163"/>
      <c r="I35" s="164"/>
    </row>
    <row r="36" spans="6:9">
      <c r="F36" s="162"/>
      <c r="G36" s="163"/>
      <c r="H36" s="163"/>
      <c r="I36" s="164"/>
    </row>
    <row r="37" spans="6:9">
      <c r="F37" s="162"/>
      <c r="G37" s="163"/>
      <c r="H37" s="163"/>
      <c r="I37" s="164"/>
    </row>
    <row r="38" spans="6:9">
      <c r="F38" s="162"/>
      <c r="G38" s="163"/>
      <c r="H38" s="163"/>
      <c r="I38" s="164"/>
    </row>
    <row r="39" spans="6:9">
      <c r="F39" s="162"/>
      <c r="G39" s="163"/>
      <c r="H39" s="163"/>
      <c r="I39" s="164"/>
    </row>
    <row r="40" spans="6:9">
      <c r="F40" s="162"/>
      <c r="G40" s="163"/>
      <c r="H40" s="163"/>
      <c r="I40" s="164"/>
    </row>
    <row r="41" spans="6:9">
      <c r="F41" s="162"/>
      <c r="G41" s="163"/>
      <c r="H41" s="163"/>
      <c r="I41" s="164"/>
    </row>
    <row r="42" spans="6:9">
      <c r="F42" s="162"/>
      <c r="G42" s="163"/>
      <c r="H42" s="163"/>
      <c r="I42" s="164"/>
    </row>
    <row r="43" spans="6:9">
      <c r="F43" s="162"/>
      <c r="G43" s="163"/>
      <c r="H43" s="163"/>
      <c r="I43" s="164"/>
    </row>
    <row r="44" spans="6:9">
      <c r="F44" s="162"/>
      <c r="G44" s="163"/>
      <c r="H44" s="163"/>
      <c r="I44" s="164"/>
    </row>
    <row r="45" spans="6:9">
      <c r="F45" s="162"/>
      <c r="G45" s="163"/>
      <c r="H45" s="163"/>
      <c r="I45" s="164"/>
    </row>
    <row r="46" spans="6:9">
      <c r="F46" s="162"/>
      <c r="G46" s="163"/>
      <c r="H46" s="163"/>
      <c r="I46" s="164"/>
    </row>
    <row r="47" spans="6:9">
      <c r="F47" s="162"/>
      <c r="G47" s="163"/>
      <c r="H47" s="163"/>
      <c r="I47" s="164"/>
    </row>
    <row r="48" spans="6:9">
      <c r="F48" s="162"/>
      <c r="G48" s="163"/>
      <c r="H48" s="163"/>
      <c r="I48" s="164"/>
    </row>
    <row r="49" spans="6:9">
      <c r="F49" s="162"/>
      <c r="G49" s="163"/>
      <c r="H49" s="163"/>
      <c r="I49" s="164"/>
    </row>
    <row r="50" spans="6:9">
      <c r="F50" s="162"/>
      <c r="G50" s="163"/>
      <c r="H50" s="163"/>
      <c r="I50" s="164"/>
    </row>
    <row r="51" spans="6:9">
      <c r="F51" s="162"/>
      <c r="G51" s="163"/>
      <c r="H51" s="163"/>
      <c r="I51" s="164"/>
    </row>
    <row r="52" spans="6:9">
      <c r="F52" s="162"/>
      <c r="G52" s="163"/>
      <c r="H52" s="163"/>
      <c r="I52" s="164"/>
    </row>
    <row r="53" spans="6:9">
      <c r="F53" s="162"/>
      <c r="G53" s="163"/>
      <c r="H53" s="163"/>
      <c r="I53" s="164"/>
    </row>
    <row r="54" spans="6:9">
      <c r="F54" s="162"/>
      <c r="G54" s="163"/>
      <c r="H54" s="163"/>
      <c r="I54" s="164"/>
    </row>
    <row r="55" spans="6:9">
      <c r="F55" s="162"/>
      <c r="G55" s="163"/>
      <c r="H55" s="163"/>
      <c r="I55" s="164"/>
    </row>
    <row r="56" spans="6:9">
      <c r="F56" s="162"/>
      <c r="G56" s="163"/>
      <c r="H56" s="163"/>
      <c r="I56" s="164"/>
    </row>
    <row r="57" spans="6:9">
      <c r="F57" s="162"/>
      <c r="G57" s="163"/>
      <c r="H57" s="163"/>
      <c r="I57" s="164"/>
    </row>
    <row r="58" spans="6:9">
      <c r="F58" s="162"/>
      <c r="G58" s="163"/>
      <c r="H58" s="163"/>
      <c r="I58" s="164"/>
    </row>
    <row r="59" spans="6:9">
      <c r="F59" s="162"/>
      <c r="G59" s="163"/>
      <c r="H59" s="163"/>
      <c r="I59" s="164"/>
    </row>
    <row r="60" spans="6:9">
      <c r="F60" s="162"/>
      <c r="G60" s="163"/>
      <c r="H60" s="163"/>
      <c r="I60" s="164"/>
    </row>
    <row r="61" spans="6:9">
      <c r="F61" s="162"/>
      <c r="G61" s="163"/>
      <c r="H61" s="163"/>
      <c r="I61" s="164"/>
    </row>
    <row r="62" spans="6:9">
      <c r="F62" s="162"/>
      <c r="G62" s="163"/>
      <c r="H62" s="163"/>
      <c r="I62" s="164"/>
    </row>
    <row r="63" spans="6:9">
      <c r="F63" s="162"/>
      <c r="G63" s="163"/>
      <c r="H63" s="163"/>
      <c r="I63" s="164"/>
    </row>
    <row r="64" spans="6:9">
      <c r="F64" s="162"/>
      <c r="G64" s="163"/>
      <c r="H64" s="163"/>
      <c r="I64" s="164"/>
    </row>
    <row r="65" spans="6:9">
      <c r="F65" s="162"/>
      <c r="G65" s="163"/>
      <c r="H65" s="163"/>
      <c r="I65" s="164"/>
    </row>
    <row r="66" spans="6:9">
      <c r="F66" s="162"/>
      <c r="G66" s="163"/>
      <c r="H66" s="163"/>
      <c r="I66" s="164"/>
    </row>
    <row r="67" spans="6:9">
      <c r="F67" s="162"/>
      <c r="G67" s="163"/>
      <c r="H67" s="163"/>
      <c r="I67" s="164"/>
    </row>
    <row r="68" spans="6:9">
      <c r="F68" s="162"/>
      <c r="G68" s="163"/>
      <c r="H68" s="163"/>
      <c r="I68" s="164"/>
    </row>
    <row r="69" spans="6:9">
      <c r="F69" s="162"/>
      <c r="G69" s="163"/>
      <c r="H69" s="163"/>
      <c r="I69" s="164"/>
    </row>
    <row r="70" spans="6:9">
      <c r="F70" s="162"/>
      <c r="G70" s="163"/>
      <c r="H70" s="163"/>
      <c r="I70" s="164"/>
    </row>
    <row r="71" spans="6:9">
      <c r="F71" s="162"/>
      <c r="G71" s="163"/>
      <c r="H71" s="163"/>
      <c r="I71" s="164"/>
    </row>
    <row r="72" spans="6:9">
      <c r="F72" s="162"/>
      <c r="G72" s="163"/>
      <c r="H72" s="163"/>
      <c r="I72" s="164"/>
    </row>
    <row r="73" spans="6:9">
      <c r="F73" s="162"/>
      <c r="G73" s="163"/>
      <c r="H73" s="163"/>
      <c r="I73" s="164"/>
    </row>
    <row r="74" spans="6:9">
      <c r="F74" s="162"/>
      <c r="G74" s="163"/>
      <c r="H74" s="163"/>
      <c r="I74" s="164"/>
    </row>
    <row r="75" spans="6:9">
      <c r="F75" s="162"/>
      <c r="G75" s="163"/>
      <c r="H75" s="163"/>
      <c r="I75" s="164"/>
    </row>
    <row r="76" spans="6:9">
      <c r="F76" s="162"/>
      <c r="G76" s="163"/>
      <c r="H76" s="163"/>
      <c r="I76" s="164"/>
    </row>
    <row r="77" spans="6:9">
      <c r="F77" s="162"/>
      <c r="G77" s="163"/>
      <c r="H77" s="163"/>
      <c r="I77" s="164"/>
    </row>
    <row r="78" spans="6:9">
      <c r="F78" s="162"/>
      <c r="G78" s="163"/>
      <c r="H78" s="163"/>
      <c r="I78" s="164"/>
    </row>
    <row r="79" spans="6:9">
      <c r="F79" s="162"/>
      <c r="G79" s="163"/>
      <c r="H79" s="163"/>
      <c r="I79" s="16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3"/>
  <sheetViews>
    <sheetView showGridLines="0" showZeros="0" zoomScaleNormal="100" workbookViewId="0">
      <selection activeCell="F17" sqref="F17"/>
    </sheetView>
  </sheetViews>
  <sheetFormatPr defaultRowHeight="12.75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0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>
      <c r="A1" s="165" t="s">
        <v>75</v>
      </c>
      <c r="B1" s="165"/>
      <c r="C1" s="165"/>
      <c r="D1" s="165"/>
      <c r="E1" s="165"/>
      <c r="F1" s="165"/>
      <c r="G1" s="165"/>
    </row>
    <row r="2" spans="1:104" ht="14.25" customHeight="1" thickBot="1">
      <c r="A2" s="167"/>
      <c r="B2" s="168"/>
      <c r="C2" s="169"/>
      <c r="D2" s="169"/>
      <c r="E2" s="170"/>
      <c r="F2" s="169"/>
      <c r="G2" s="169"/>
    </row>
    <row r="3" spans="1:104" ht="13.5" thickTop="1">
      <c r="A3" s="107" t="s">
        <v>48</v>
      </c>
      <c r="B3" s="108"/>
      <c r="C3" s="109" t="str">
        <f>CONCATENATE(cislostavby," ",nazevstavby)</f>
        <v>39/16/JP Výměna okenních výplní ZŠ Smetanův okruh</v>
      </c>
      <c r="D3" s="110"/>
      <c r="E3" s="171" t="s">
        <v>64</v>
      </c>
      <c r="F3" s="172">
        <f>Rekapitulace!H1</f>
        <v>1</v>
      </c>
      <c r="G3" s="173"/>
    </row>
    <row r="4" spans="1:104" ht="13.5" thickBot="1">
      <c r="A4" s="174" t="s">
        <v>50</v>
      </c>
      <c r="B4" s="116"/>
      <c r="C4" s="117" t="str">
        <f>CONCATENATE(cisloobjektu," ",nazevobjektu)</f>
        <v>SO 01 Výměna oken</v>
      </c>
      <c r="D4" s="118"/>
      <c r="E4" s="175" t="str">
        <f>Rekapitulace!G2</f>
        <v>položkový rozpočet</v>
      </c>
      <c r="F4" s="176"/>
      <c r="G4" s="177"/>
    </row>
    <row r="5" spans="1:104" ht="13.5" thickTop="1">
      <c r="A5" s="178"/>
      <c r="B5" s="167"/>
      <c r="C5" s="167"/>
      <c r="D5" s="167"/>
      <c r="E5" s="179"/>
      <c r="F5" s="167"/>
      <c r="G5" s="180"/>
    </row>
    <row r="6" spans="1:104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>
      <c r="A7" s="185" t="s">
        <v>72</v>
      </c>
      <c r="B7" s="186" t="s">
        <v>81</v>
      </c>
      <c r="C7" s="187" t="s">
        <v>82</v>
      </c>
      <c r="D7" s="188"/>
      <c r="E7" s="189"/>
      <c r="F7" s="189"/>
      <c r="G7" s="190"/>
      <c r="H7" s="191"/>
      <c r="I7" s="191"/>
      <c r="O7" s="192">
        <v>1</v>
      </c>
    </row>
    <row r="8" spans="1:104" ht="22.5">
      <c r="A8" s="193">
        <v>1</v>
      </c>
      <c r="B8" s="194" t="s">
        <v>83</v>
      </c>
      <c r="C8" s="195" t="s">
        <v>84</v>
      </c>
      <c r="D8" s="196" t="s">
        <v>85</v>
      </c>
      <c r="E8" s="197">
        <v>4.1040000000000001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1</v>
      </c>
      <c r="CZ8" s="166">
        <v>0</v>
      </c>
    </row>
    <row r="9" spans="1:104">
      <c r="A9" s="200"/>
      <c r="B9" s="201" t="s">
        <v>73</v>
      </c>
      <c r="C9" s="202" t="str">
        <f>CONCATENATE(B7," ",C7)</f>
        <v>3 Svislé a kompletní konstrukce</v>
      </c>
      <c r="D9" s="203"/>
      <c r="E9" s="204"/>
      <c r="F9" s="205"/>
      <c r="G9" s="206">
        <f>SUM(G7:G8)</f>
        <v>0</v>
      </c>
      <c r="O9" s="192">
        <v>4</v>
      </c>
      <c r="BA9" s="207">
        <f>SUM(BA7:BA8)</f>
        <v>0</v>
      </c>
      <c r="BB9" s="207">
        <f>SUM(BB7:BB8)</f>
        <v>0</v>
      </c>
      <c r="BC9" s="207">
        <f>SUM(BC7:BC8)</f>
        <v>0</v>
      </c>
      <c r="BD9" s="207">
        <f>SUM(BD7:BD8)</f>
        <v>0</v>
      </c>
      <c r="BE9" s="207">
        <f>SUM(BE7:BE8)</f>
        <v>0</v>
      </c>
    </row>
    <row r="10" spans="1:104">
      <c r="A10" s="185" t="s">
        <v>72</v>
      </c>
      <c r="B10" s="186" t="s">
        <v>86</v>
      </c>
      <c r="C10" s="187" t="s">
        <v>87</v>
      </c>
      <c r="D10" s="188"/>
      <c r="E10" s="189"/>
      <c r="F10" s="189"/>
      <c r="G10" s="190"/>
      <c r="H10" s="191"/>
      <c r="I10" s="191"/>
      <c r="O10" s="192">
        <v>1</v>
      </c>
    </row>
    <row r="11" spans="1:104">
      <c r="A11" s="193">
        <v>2</v>
      </c>
      <c r="B11" s="194" t="s">
        <v>88</v>
      </c>
      <c r="C11" s="195" t="s">
        <v>89</v>
      </c>
      <c r="D11" s="196" t="s">
        <v>90</v>
      </c>
      <c r="E11" s="197">
        <v>18.667000000000002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1</v>
      </c>
      <c r="AC11" s="166">
        <v>1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1</v>
      </c>
      <c r="CZ11" s="166">
        <v>0</v>
      </c>
    </row>
    <row r="12" spans="1:104">
      <c r="A12" s="193">
        <v>3</v>
      </c>
      <c r="B12" s="194" t="s">
        <v>91</v>
      </c>
      <c r="C12" s="195" t="s">
        <v>92</v>
      </c>
      <c r="D12" s="196" t="s">
        <v>90</v>
      </c>
      <c r="E12" s="197">
        <v>0.5</v>
      </c>
      <c r="F12" s="197">
        <v>0</v>
      </c>
      <c r="G12" s="198">
        <f>E12*F12</f>
        <v>0</v>
      </c>
      <c r="O12" s="192">
        <v>2</v>
      </c>
      <c r="AA12" s="166">
        <v>1</v>
      </c>
      <c r="AB12" s="166">
        <v>1</v>
      </c>
      <c r="AC12" s="166">
        <v>1</v>
      </c>
      <c r="AZ12" s="166">
        <v>1</v>
      </c>
      <c r="BA12" s="166">
        <f>IF(AZ12=1,G12,0)</f>
        <v>0</v>
      </c>
      <c r="BB12" s="166">
        <f>IF(AZ12=2,G12,0)</f>
        <v>0</v>
      </c>
      <c r="BC12" s="166">
        <f>IF(AZ12=3,G12,0)</f>
        <v>0</v>
      </c>
      <c r="BD12" s="166">
        <f>IF(AZ12=4,G12,0)</f>
        <v>0</v>
      </c>
      <c r="BE12" s="166">
        <f>IF(AZ12=5,G12,0)</f>
        <v>0</v>
      </c>
      <c r="CA12" s="199">
        <v>1</v>
      </c>
      <c r="CB12" s="199">
        <v>1</v>
      </c>
      <c r="CZ12" s="166">
        <v>0</v>
      </c>
    </row>
    <row r="13" spans="1:104" ht="22.5">
      <c r="A13" s="193">
        <v>4</v>
      </c>
      <c r="B13" s="194" t="s">
        <v>93</v>
      </c>
      <c r="C13" s="195" t="s">
        <v>94</v>
      </c>
      <c r="D13" s="196" t="s">
        <v>90</v>
      </c>
      <c r="E13" s="197">
        <v>90.9</v>
      </c>
      <c r="F13" s="197">
        <v>0</v>
      </c>
      <c r="G13" s="198">
        <f>E13*F13</f>
        <v>0</v>
      </c>
      <c r="O13" s="192">
        <v>2</v>
      </c>
      <c r="AA13" s="166">
        <v>1</v>
      </c>
      <c r="AB13" s="166">
        <v>1</v>
      </c>
      <c r="AC13" s="166">
        <v>1</v>
      </c>
      <c r="AZ13" s="166">
        <v>1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</v>
      </c>
      <c r="CB13" s="199">
        <v>1</v>
      </c>
      <c r="CZ13" s="166">
        <v>0</v>
      </c>
    </row>
    <row r="14" spans="1:104">
      <c r="A14" s="193">
        <v>5</v>
      </c>
      <c r="B14" s="194" t="s">
        <v>95</v>
      </c>
      <c r="C14" s="195" t="s">
        <v>96</v>
      </c>
      <c r="D14" s="196" t="s">
        <v>90</v>
      </c>
      <c r="E14" s="197">
        <v>0.5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1</v>
      </c>
      <c r="AC14" s="166">
        <v>1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1</v>
      </c>
      <c r="CZ14" s="166">
        <v>0</v>
      </c>
    </row>
    <row r="15" spans="1:104" ht="22.5">
      <c r="A15" s="193">
        <v>6</v>
      </c>
      <c r="B15" s="194" t="s">
        <v>97</v>
      </c>
      <c r="C15" s="195" t="s">
        <v>98</v>
      </c>
      <c r="D15" s="196" t="s">
        <v>90</v>
      </c>
      <c r="E15" s="197">
        <v>144.56700000000001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1</v>
      </c>
      <c r="AC15" s="166">
        <v>1</v>
      </c>
      <c r="AZ15" s="166">
        <v>1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1</v>
      </c>
      <c r="CZ15" s="166">
        <v>0</v>
      </c>
    </row>
    <row r="16" spans="1:104" ht="22.5">
      <c r="A16" s="193">
        <v>7</v>
      </c>
      <c r="B16" s="194" t="s">
        <v>99</v>
      </c>
      <c r="C16" s="195" t="s">
        <v>100</v>
      </c>
      <c r="D16" s="196" t="s">
        <v>90</v>
      </c>
      <c r="E16" s="197">
        <v>17.114999999999998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1</v>
      </c>
      <c r="AC16" s="166">
        <v>1</v>
      </c>
      <c r="AZ16" s="166">
        <v>1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1</v>
      </c>
      <c r="CZ16" s="166">
        <v>0</v>
      </c>
    </row>
    <row r="17" spans="1:104" ht="22.5">
      <c r="A17" s="193">
        <v>8</v>
      </c>
      <c r="B17" s="194" t="s">
        <v>101</v>
      </c>
      <c r="C17" s="195" t="s">
        <v>102</v>
      </c>
      <c r="D17" s="196" t="s">
        <v>103</v>
      </c>
      <c r="E17" s="197">
        <v>8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1</v>
      </c>
      <c r="AC17" s="166">
        <v>1</v>
      </c>
      <c r="AZ17" s="166">
        <v>1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1</v>
      </c>
      <c r="CZ17" s="166">
        <v>0</v>
      </c>
    </row>
    <row r="18" spans="1:104" ht="22.5">
      <c r="A18" s="193">
        <v>9</v>
      </c>
      <c r="B18" s="194" t="s">
        <v>104</v>
      </c>
      <c r="C18" s="195" t="s">
        <v>105</v>
      </c>
      <c r="D18" s="196" t="s">
        <v>90</v>
      </c>
      <c r="E18" s="197">
        <v>17.114999999999998</v>
      </c>
      <c r="F18" s="197">
        <v>0</v>
      </c>
      <c r="G18" s="198">
        <f>E18*F18</f>
        <v>0</v>
      </c>
      <c r="O18" s="192">
        <v>2</v>
      </c>
      <c r="AA18" s="166">
        <v>1</v>
      </c>
      <c r="AB18" s="166">
        <v>1</v>
      </c>
      <c r="AC18" s="166">
        <v>1</v>
      </c>
      <c r="AZ18" s="166">
        <v>1</v>
      </c>
      <c r="BA18" s="166">
        <f>IF(AZ18=1,G18,0)</f>
        <v>0</v>
      </c>
      <c r="BB18" s="166">
        <f>IF(AZ18=2,G18,0)</f>
        <v>0</v>
      </c>
      <c r="BC18" s="166">
        <f>IF(AZ18=3,G18,0)</f>
        <v>0</v>
      </c>
      <c r="BD18" s="166">
        <f>IF(AZ18=4,G18,0)</f>
        <v>0</v>
      </c>
      <c r="BE18" s="166">
        <f>IF(AZ18=5,G18,0)</f>
        <v>0</v>
      </c>
      <c r="CA18" s="199">
        <v>1</v>
      </c>
      <c r="CB18" s="199">
        <v>1</v>
      </c>
      <c r="CZ18" s="166">
        <v>0</v>
      </c>
    </row>
    <row r="19" spans="1:104" ht="22.5">
      <c r="A19" s="193">
        <v>10</v>
      </c>
      <c r="B19" s="194" t="s">
        <v>106</v>
      </c>
      <c r="C19" s="195" t="s">
        <v>107</v>
      </c>
      <c r="D19" s="196" t="s">
        <v>90</v>
      </c>
      <c r="E19" s="197">
        <v>16.428000000000001</v>
      </c>
      <c r="F19" s="197">
        <v>0</v>
      </c>
      <c r="G19" s="198">
        <f>E19*F19</f>
        <v>0</v>
      </c>
      <c r="O19" s="192">
        <v>2</v>
      </c>
      <c r="AA19" s="166">
        <v>1</v>
      </c>
      <c r="AB19" s="166">
        <v>1</v>
      </c>
      <c r="AC19" s="166">
        <v>1</v>
      </c>
      <c r="AZ19" s="166">
        <v>1</v>
      </c>
      <c r="BA19" s="166">
        <f>IF(AZ19=1,G19,0)</f>
        <v>0</v>
      </c>
      <c r="BB19" s="166">
        <f>IF(AZ19=2,G19,0)</f>
        <v>0</v>
      </c>
      <c r="BC19" s="166">
        <f>IF(AZ19=3,G19,0)</f>
        <v>0</v>
      </c>
      <c r="BD19" s="166">
        <f>IF(AZ19=4,G19,0)</f>
        <v>0</v>
      </c>
      <c r="BE19" s="166">
        <f>IF(AZ19=5,G19,0)</f>
        <v>0</v>
      </c>
      <c r="CA19" s="199">
        <v>1</v>
      </c>
      <c r="CB19" s="199">
        <v>1</v>
      </c>
      <c r="CZ19" s="166">
        <v>0</v>
      </c>
    </row>
    <row r="20" spans="1:104" ht="22.5">
      <c r="A20" s="193">
        <v>11</v>
      </c>
      <c r="B20" s="194" t="s">
        <v>108</v>
      </c>
      <c r="C20" s="195" t="s">
        <v>109</v>
      </c>
      <c r="D20" s="196" t="s">
        <v>90</v>
      </c>
      <c r="E20" s="197">
        <v>18.667000000000002</v>
      </c>
      <c r="F20" s="197">
        <v>0</v>
      </c>
      <c r="G20" s="198">
        <f>E20*F20</f>
        <v>0</v>
      </c>
      <c r="O20" s="192">
        <v>2</v>
      </c>
      <c r="AA20" s="166">
        <v>1</v>
      </c>
      <c r="AB20" s="166">
        <v>1</v>
      </c>
      <c r="AC20" s="166">
        <v>1</v>
      </c>
      <c r="AZ20" s="166">
        <v>1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</v>
      </c>
      <c r="CB20" s="199">
        <v>1</v>
      </c>
      <c r="CZ20" s="166">
        <v>0</v>
      </c>
    </row>
    <row r="21" spans="1:104">
      <c r="A21" s="193">
        <v>12</v>
      </c>
      <c r="B21" s="194" t="s">
        <v>110</v>
      </c>
      <c r="C21" s="195" t="s">
        <v>111</v>
      </c>
      <c r="D21" s="196" t="s">
        <v>103</v>
      </c>
      <c r="E21" s="197">
        <v>8</v>
      </c>
      <c r="F21" s="197">
        <v>0</v>
      </c>
      <c r="G21" s="198">
        <f>E21*F21</f>
        <v>0</v>
      </c>
      <c r="O21" s="192">
        <v>2</v>
      </c>
      <c r="AA21" s="166">
        <v>1</v>
      </c>
      <c r="AB21" s="166">
        <v>1</v>
      </c>
      <c r="AC21" s="166">
        <v>1</v>
      </c>
      <c r="AZ21" s="166">
        <v>1</v>
      </c>
      <c r="BA21" s="166">
        <f>IF(AZ21=1,G21,0)</f>
        <v>0</v>
      </c>
      <c r="BB21" s="166">
        <f>IF(AZ21=2,G21,0)</f>
        <v>0</v>
      </c>
      <c r="BC21" s="166">
        <f>IF(AZ21=3,G21,0)</f>
        <v>0</v>
      </c>
      <c r="BD21" s="166">
        <f>IF(AZ21=4,G21,0)</f>
        <v>0</v>
      </c>
      <c r="BE21" s="166">
        <f>IF(AZ21=5,G21,0)</f>
        <v>0</v>
      </c>
      <c r="CA21" s="199">
        <v>1</v>
      </c>
      <c r="CB21" s="199">
        <v>1</v>
      </c>
      <c r="CZ21" s="166">
        <v>0</v>
      </c>
    </row>
    <row r="22" spans="1:104">
      <c r="A22" s="193">
        <v>13</v>
      </c>
      <c r="B22" s="194" t="s">
        <v>112</v>
      </c>
      <c r="C22" s="195" t="s">
        <v>113</v>
      </c>
      <c r="D22" s="196" t="s">
        <v>103</v>
      </c>
      <c r="E22" s="197">
        <v>22.9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1</v>
      </c>
      <c r="AC22" s="166">
        <v>1</v>
      </c>
      <c r="AZ22" s="166">
        <v>1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1</v>
      </c>
      <c r="CZ22" s="166">
        <v>0</v>
      </c>
    </row>
    <row r="23" spans="1:104" ht="22.5">
      <c r="A23" s="193">
        <v>14</v>
      </c>
      <c r="B23" s="194" t="s">
        <v>114</v>
      </c>
      <c r="C23" s="195" t="s">
        <v>115</v>
      </c>
      <c r="D23" s="196" t="s">
        <v>90</v>
      </c>
      <c r="E23" s="197">
        <v>55.822000000000003</v>
      </c>
      <c r="F23" s="197">
        <v>0</v>
      </c>
      <c r="G23" s="198">
        <f>E23*F23</f>
        <v>0</v>
      </c>
      <c r="O23" s="192">
        <v>2</v>
      </c>
      <c r="AA23" s="166">
        <v>1</v>
      </c>
      <c r="AB23" s="166">
        <v>1</v>
      </c>
      <c r="AC23" s="166">
        <v>1</v>
      </c>
      <c r="AZ23" s="166">
        <v>1</v>
      </c>
      <c r="BA23" s="166">
        <f>IF(AZ23=1,G23,0)</f>
        <v>0</v>
      </c>
      <c r="BB23" s="166">
        <f>IF(AZ23=2,G23,0)</f>
        <v>0</v>
      </c>
      <c r="BC23" s="166">
        <f>IF(AZ23=3,G23,0)</f>
        <v>0</v>
      </c>
      <c r="BD23" s="166">
        <f>IF(AZ23=4,G23,0)</f>
        <v>0</v>
      </c>
      <c r="BE23" s="166">
        <f>IF(AZ23=5,G23,0)</f>
        <v>0</v>
      </c>
      <c r="CA23" s="199">
        <v>1</v>
      </c>
      <c r="CB23" s="199">
        <v>1</v>
      </c>
      <c r="CZ23" s="166">
        <v>0</v>
      </c>
    </row>
    <row r="24" spans="1:104" ht="22.5">
      <c r="A24" s="193">
        <v>15</v>
      </c>
      <c r="B24" s="194" t="s">
        <v>116</v>
      </c>
      <c r="C24" s="195" t="s">
        <v>117</v>
      </c>
      <c r="D24" s="196" t="s">
        <v>103</v>
      </c>
      <c r="E24" s="197">
        <v>6.84</v>
      </c>
      <c r="F24" s="197">
        <v>0</v>
      </c>
      <c r="G24" s="198">
        <f>E24*F24</f>
        <v>0</v>
      </c>
      <c r="O24" s="192">
        <v>2</v>
      </c>
      <c r="AA24" s="166">
        <v>1</v>
      </c>
      <c r="AB24" s="166">
        <v>1</v>
      </c>
      <c r="AC24" s="166">
        <v>1</v>
      </c>
      <c r="AZ24" s="166">
        <v>1</v>
      </c>
      <c r="BA24" s="166">
        <f>IF(AZ24=1,G24,0)</f>
        <v>0</v>
      </c>
      <c r="BB24" s="166">
        <f>IF(AZ24=2,G24,0)</f>
        <v>0</v>
      </c>
      <c r="BC24" s="166">
        <f>IF(AZ24=3,G24,0)</f>
        <v>0</v>
      </c>
      <c r="BD24" s="166">
        <f>IF(AZ24=4,G24,0)</f>
        <v>0</v>
      </c>
      <c r="BE24" s="166">
        <f>IF(AZ24=5,G24,0)</f>
        <v>0</v>
      </c>
      <c r="CA24" s="199">
        <v>1</v>
      </c>
      <c r="CB24" s="199">
        <v>1</v>
      </c>
      <c r="CZ24" s="166">
        <v>0</v>
      </c>
    </row>
    <row r="25" spans="1:104">
      <c r="A25" s="200"/>
      <c r="B25" s="201" t="s">
        <v>73</v>
      </c>
      <c r="C25" s="202" t="str">
        <f>CONCATENATE(B10," ",C10)</f>
        <v>6 Úpravy povrchu, podlahy, osazení</v>
      </c>
      <c r="D25" s="203"/>
      <c r="E25" s="204"/>
      <c r="F25" s="205"/>
      <c r="G25" s="206">
        <f>SUM(G10:G24)</f>
        <v>0</v>
      </c>
      <c r="O25" s="192">
        <v>4</v>
      </c>
      <c r="BA25" s="207">
        <f>SUM(BA10:BA24)</f>
        <v>0</v>
      </c>
      <c r="BB25" s="207">
        <f>SUM(BB10:BB24)</f>
        <v>0</v>
      </c>
      <c r="BC25" s="207">
        <f>SUM(BC10:BC24)</f>
        <v>0</v>
      </c>
      <c r="BD25" s="207">
        <f>SUM(BD10:BD24)</f>
        <v>0</v>
      </c>
      <c r="BE25" s="207">
        <f>SUM(BE10:BE24)</f>
        <v>0</v>
      </c>
    </row>
    <row r="26" spans="1:104">
      <c r="A26" s="185" t="s">
        <v>72</v>
      </c>
      <c r="B26" s="186" t="s">
        <v>118</v>
      </c>
      <c r="C26" s="187" t="s">
        <v>119</v>
      </c>
      <c r="D26" s="188"/>
      <c r="E26" s="189"/>
      <c r="F26" s="189"/>
      <c r="G26" s="190"/>
      <c r="H26" s="191"/>
      <c r="I26" s="191"/>
      <c r="O26" s="192">
        <v>1</v>
      </c>
    </row>
    <row r="27" spans="1:104">
      <c r="A27" s="193">
        <v>16</v>
      </c>
      <c r="B27" s="194" t="s">
        <v>120</v>
      </c>
      <c r="C27" s="195" t="s">
        <v>121</v>
      </c>
      <c r="D27" s="196" t="s">
        <v>90</v>
      </c>
      <c r="E27" s="197">
        <v>106.496</v>
      </c>
      <c r="F27" s="197">
        <v>0</v>
      </c>
      <c r="G27" s="198">
        <f>E27*F27</f>
        <v>0</v>
      </c>
      <c r="O27" s="192">
        <v>2</v>
      </c>
      <c r="AA27" s="166">
        <v>1</v>
      </c>
      <c r="AB27" s="166">
        <v>1</v>
      </c>
      <c r="AC27" s="166">
        <v>1</v>
      </c>
      <c r="AZ27" s="166">
        <v>1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1</v>
      </c>
      <c r="CB27" s="199">
        <v>1</v>
      </c>
      <c r="CZ27" s="166">
        <v>0</v>
      </c>
    </row>
    <row r="28" spans="1:104" ht="22.5">
      <c r="A28" s="193">
        <v>17</v>
      </c>
      <c r="B28" s="194" t="s">
        <v>122</v>
      </c>
      <c r="C28" s="195" t="s">
        <v>123</v>
      </c>
      <c r="D28" s="196" t="s">
        <v>90</v>
      </c>
      <c r="E28" s="197">
        <v>90.9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1</v>
      </c>
      <c r="AC28" s="166">
        <v>1</v>
      </c>
      <c r="AZ28" s="166">
        <v>1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1</v>
      </c>
      <c r="CZ28" s="166">
        <v>0</v>
      </c>
    </row>
    <row r="29" spans="1:104" ht="22.5">
      <c r="A29" s="193">
        <v>18</v>
      </c>
      <c r="B29" s="194" t="s">
        <v>124</v>
      </c>
      <c r="C29" s="195" t="s">
        <v>125</v>
      </c>
      <c r="D29" s="196" t="s">
        <v>90</v>
      </c>
      <c r="E29" s="197">
        <v>32.347000000000001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1</v>
      </c>
      <c r="AC29" s="166">
        <v>1</v>
      </c>
      <c r="AZ29" s="166">
        <v>1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1</v>
      </c>
      <c r="CZ29" s="166">
        <v>0</v>
      </c>
    </row>
    <row r="30" spans="1:104" ht="22.5">
      <c r="A30" s="193">
        <v>19</v>
      </c>
      <c r="B30" s="194" t="s">
        <v>126</v>
      </c>
      <c r="C30" s="195" t="s">
        <v>127</v>
      </c>
      <c r="D30" s="196" t="s">
        <v>103</v>
      </c>
      <c r="E30" s="197">
        <v>10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1</v>
      </c>
      <c r="AC30" s="166">
        <v>1</v>
      </c>
      <c r="AZ30" s="166">
        <v>1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1</v>
      </c>
      <c r="CZ30" s="166">
        <v>0</v>
      </c>
    </row>
    <row r="31" spans="1:104" ht="22.5">
      <c r="A31" s="193">
        <v>20</v>
      </c>
      <c r="B31" s="194" t="s">
        <v>128</v>
      </c>
      <c r="C31" s="195" t="s">
        <v>129</v>
      </c>
      <c r="D31" s="196" t="s">
        <v>90</v>
      </c>
      <c r="E31" s="197">
        <v>90.9</v>
      </c>
      <c r="F31" s="197">
        <v>0</v>
      </c>
      <c r="G31" s="198">
        <f>E31*F31</f>
        <v>0</v>
      </c>
      <c r="O31" s="192">
        <v>2</v>
      </c>
      <c r="AA31" s="166">
        <v>1</v>
      </c>
      <c r="AB31" s="166">
        <v>1</v>
      </c>
      <c r="AC31" s="166">
        <v>1</v>
      </c>
      <c r="AZ31" s="166">
        <v>1</v>
      </c>
      <c r="BA31" s="166">
        <f>IF(AZ31=1,G31,0)</f>
        <v>0</v>
      </c>
      <c r="BB31" s="166">
        <f>IF(AZ31=2,G31,0)</f>
        <v>0</v>
      </c>
      <c r="BC31" s="166">
        <f>IF(AZ31=3,G31,0)</f>
        <v>0</v>
      </c>
      <c r="BD31" s="166">
        <f>IF(AZ31=4,G31,0)</f>
        <v>0</v>
      </c>
      <c r="BE31" s="166">
        <f>IF(AZ31=5,G31,0)</f>
        <v>0</v>
      </c>
      <c r="CA31" s="199">
        <v>1</v>
      </c>
      <c r="CB31" s="199">
        <v>1</v>
      </c>
      <c r="CZ31" s="166">
        <v>0</v>
      </c>
    </row>
    <row r="32" spans="1:104" ht="22.5">
      <c r="A32" s="193">
        <v>21</v>
      </c>
      <c r="B32" s="194" t="s">
        <v>130</v>
      </c>
      <c r="C32" s="195" t="s">
        <v>131</v>
      </c>
      <c r="D32" s="196" t="s">
        <v>90</v>
      </c>
      <c r="E32" s="197">
        <v>144.56700000000001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1</v>
      </c>
      <c r="AC32" s="166">
        <v>1</v>
      </c>
      <c r="AZ32" s="166">
        <v>1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1</v>
      </c>
      <c r="CZ32" s="166">
        <v>0</v>
      </c>
    </row>
    <row r="33" spans="1:104" ht="22.5">
      <c r="A33" s="193">
        <v>22</v>
      </c>
      <c r="B33" s="194" t="s">
        <v>132</v>
      </c>
      <c r="C33" s="195" t="s">
        <v>133</v>
      </c>
      <c r="D33" s="196" t="s">
        <v>90</v>
      </c>
      <c r="E33" s="197">
        <v>3.4350000000000001</v>
      </c>
      <c r="F33" s="197">
        <v>0</v>
      </c>
      <c r="G33" s="198">
        <f>E33*F33</f>
        <v>0</v>
      </c>
      <c r="O33" s="192">
        <v>2</v>
      </c>
      <c r="AA33" s="166">
        <v>1</v>
      </c>
      <c r="AB33" s="166">
        <v>1</v>
      </c>
      <c r="AC33" s="166">
        <v>1</v>
      </c>
      <c r="AZ33" s="166">
        <v>1</v>
      </c>
      <c r="BA33" s="166">
        <f>IF(AZ33=1,G33,0)</f>
        <v>0</v>
      </c>
      <c r="BB33" s="166">
        <f>IF(AZ33=2,G33,0)</f>
        <v>0</v>
      </c>
      <c r="BC33" s="166">
        <f>IF(AZ33=3,G33,0)</f>
        <v>0</v>
      </c>
      <c r="BD33" s="166">
        <f>IF(AZ33=4,G33,0)</f>
        <v>0</v>
      </c>
      <c r="BE33" s="166">
        <f>IF(AZ33=5,G33,0)</f>
        <v>0</v>
      </c>
      <c r="CA33" s="199">
        <v>1</v>
      </c>
      <c r="CB33" s="199">
        <v>1</v>
      </c>
      <c r="CZ33" s="166">
        <v>0</v>
      </c>
    </row>
    <row r="34" spans="1:104" ht="22.5">
      <c r="A34" s="193">
        <v>23</v>
      </c>
      <c r="B34" s="194" t="s">
        <v>134</v>
      </c>
      <c r="C34" s="195" t="s">
        <v>135</v>
      </c>
      <c r="D34" s="196" t="s">
        <v>90</v>
      </c>
      <c r="E34" s="197">
        <v>2.7480000000000002</v>
      </c>
      <c r="F34" s="197">
        <v>0</v>
      </c>
      <c r="G34" s="198">
        <f>E34*F34</f>
        <v>0</v>
      </c>
      <c r="O34" s="192">
        <v>2</v>
      </c>
      <c r="AA34" s="166">
        <v>1</v>
      </c>
      <c r="AB34" s="166">
        <v>1</v>
      </c>
      <c r="AC34" s="166">
        <v>1</v>
      </c>
      <c r="AZ34" s="166">
        <v>1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1</v>
      </c>
      <c r="CB34" s="199">
        <v>1</v>
      </c>
      <c r="CZ34" s="166">
        <v>0</v>
      </c>
    </row>
    <row r="35" spans="1:104">
      <c r="A35" s="193">
        <v>24</v>
      </c>
      <c r="B35" s="194" t="s">
        <v>136</v>
      </c>
      <c r="C35" s="195" t="s">
        <v>137</v>
      </c>
      <c r="D35" s="196" t="s">
        <v>138</v>
      </c>
      <c r="E35" s="197">
        <v>3.15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1</v>
      </c>
      <c r="AC35" s="166">
        <v>1</v>
      </c>
      <c r="AZ35" s="166">
        <v>1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1</v>
      </c>
      <c r="CZ35" s="166">
        <v>0</v>
      </c>
    </row>
    <row r="36" spans="1:104" ht="22.5">
      <c r="A36" s="193">
        <v>25</v>
      </c>
      <c r="B36" s="194" t="s">
        <v>139</v>
      </c>
      <c r="C36" s="195" t="s">
        <v>140</v>
      </c>
      <c r="D36" s="196" t="s">
        <v>138</v>
      </c>
      <c r="E36" s="197">
        <v>24.539000000000001</v>
      </c>
      <c r="F36" s="197">
        <v>0</v>
      </c>
      <c r="G36" s="198">
        <f>E36*F36</f>
        <v>0</v>
      </c>
      <c r="O36" s="192">
        <v>2</v>
      </c>
      <c r="AA36" s="166">
        <v>1</v>
      </c>
      <c r="AB36" s="166">
        <v>1</v>
      </c>
      <c r="AC36" s="166">
        <v>1</v>
      </c>
      <c r="AZ36" s="166">
        <v>1</v>
      </c>
      <c r="BA36" s="166">
        <f>IF(AZ36=1,G36,0)</f>
        <v>0</v>
      </c>
      <c r="BB36" s="166">
        <f>IF(AZ36=2,G36,0)</f>
        <v>0</v>
      </c>
      <c r="BC36" s="166">
        <f>IF(AZ36=3,G36,0)</f>
        <v>0</v>
      </c>
      <c r="BD36" s="166">
        <f>IF(AZ36=4,G36,0)</f>
        <v>0</v>
      </c>
      <c r="BE36" s="166">
        <f>IF(AZ36=5,G36,0)</f>
        <v>0</v>
      </c>
      <c r="CA36" s="199">
        <v>1</v>
      </c>
      <c r="CB36" s="199">
        <v>1</v>
      </c>
      <c r="CZ36" s="166">
        <v>0</v>
      </c>
    </row>
    <row r="37" spans="1:104" ht="22.5">
      <c r="A37" s="193">
        <v>26</v>
      </c>
      <c r="B37" s="194" t="s">
        <v>141</v>
      </c>
      <c r="C37" s="195" t="s">
        <v>142</v>
      </c>
      <c r="D37" s="196" t="s">
        <v>138</v>
      </c>
      <c r="E37" s="197">
        <v>3.15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1</v>
      </c>
      <c r="AC37" s="166">
        <v>1</v>
      </c>
      <c r="AZ37" s="166">
        <v>1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1</v>
      </c>
      <c r="CZ37" s="166">
        <v>0</v>
      </c>
    </row>
    <row r="38" spans="1:104" ht="22.5">
      <c r="A38" s="193">
        <v>27</v>
      </c>
      <c r="B38" s="194" t="s">
        <v>143</v>
      </c>
      <c r="C38" s="195" t="s">
        <v>144</v>
      </c>
      <c r="D38" s="196" t="s">
        <v>138</v>
      </c>
      <c r="E38" s="197">
        <v>9.4489999999999998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1</v>
      </c>
      <c r="AC38" s="166">
        <v>1</v>
      </c>
      <c r="AZ38" s="166">
        <v>1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1</v>
      </c>
      <c r="CZ38" s="166">
        <v>0</v>
      </c>
    </row>
    <row r="39" spans="1:104">
      <c r="A39" s="193">
        <v>28</v>
      </c>
      <c r="B39" s="194" t="s">
        <v>145</v>
      </c>
      <c r="C39" s="195" t="s">
        <v>146</v>
      </c>
      <c r="D39" s="196" t="s">
        <v>138</v>
      </c>
      <c r="E39" s="197">
        <v>1.1000000000000001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1</v>
      </c>
      <c r="AC39" s="166">
        <v>1</v>
      </c>
      <c r="AZ39" s="166">
        <v>1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1</v>
      </c>
      <c r="CZ39" s="166">
        <v>0</v>
      </c>
    </row>
    <row r="40" spans="1:104">
      <c r="A40" s="200"/>
      <c r="B40" s="201" t="s">
        <v>73</v>
      </c>
      <c r="C40" s="202" t="str">
        <f>CONCATENATE(B26," ",C26)</f>
        <v>9 Ostatní konstrukce a práce-bourání</v>
      </c>
      <c r="D40" s="203"/>
      <c r="E40" s="204"/>
      <c r="F40" s="205"/>
      <c r="G40" s="206">
        <f>SUM(G26:G39)</f>
        <v>0</v>
      </c>
      <c r="O40" s="192">
        <v>4</v>
      </c>
      <c r="BA40" s="207">
        <f>SUM(BA26:BA39)</f>
        <v>0</v>
      </c>
      <c r="BB40" s="207">
        <f>SUM(BB26:BB39)</f>
        <v>0</v>
      </c>
      <c r="BC40" s="207">
        <f>SUM(BC26:BC39)</f>
        <v>0</v>
      </c>
      <c r="BD40" s="207">
        <f>SUM(BD26:BD39)</f>
        <v>0</v>
      </c>
      <c r="BE40" s="207">
        <f>SUM(BE26:BE39)</f>
        <v>0</v>
      </c>
    </row>
    <row r="41" spans="1:104">
      <c r="A41" s="185" t="s">
        <v>72</v>
      </c>
      <c r="B41" s="186" t="s">
        <v>147</v>
      </c>
      <c r="C41" s="187" t="s">
        <v>148</v>
      </c>
      <c r="D41" s="188"/>
      <c r="E41" s="189"/>
      <c r="F41" s="189"/>
      <c r="G41" s="190"/>
      <c r="H41" s="191"/>
      <c r="I41" s="191"/>
      <c r="O41" s="192">
        <v>1</v>
      </c>
    </row>
    <row r="42" spans="1:104">
      <c r="A42" s="193">
        <v>29</v>
      </c>
      <c r="B42" s="194" t="s">
        <v>149</v>
      </c>
      <c r="C42" s="195" t="s">
        <v>150</v>
      </c>
      <c r="D42" s="196" t="s">
        <v>138</v>
      </c>
      <c r="E42" s="197">
        <v>4.5069999999999997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1</v>
      </c>
      <c r="AC42" s="166">
        <v>1</v>
      </c>
      <c r="AZ42" s="166">
        <v>1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1</v>
      </c>
      <c r="CZ42" s="166">
        <v>0</v>
      </c>
    </row>
    <row r="43" spans="1:104">
      <c r="A43" s="200"/>
      <c r="B43" s="201" t="s">
        <v>73</v>
      </c>
      <c r="C43" s="202" t="str">
        <f>CONCATENATE(B41," ",C41)</f>
        <v>99 Přesun hmot</v>
      </c>
      <c r="D43" s="203"/>
      <c r="E43" s="204"/>
      <c r="F43" s="205"/>
      <c r="G43" s="206">
        <f>SUM(G41:G42)</f>
        <v>0</v>
      </c>
      <c r="O43" s="192">
        <v>4</v>
      </c>
      <c r="BA43" s="207">
        <f>SUM(BA41:BA42)</f>
        <v>0</v>
      </c>
      <c r="BB43" s="207">
        <f>SUM(BB41:BB42)</f>
        <v>0</v>
      </c>
      <c r="BC43" s="207">
        <f>SUM(BC41:BC42)</f>
        <v>0</v>
      </c>
      <c r="BD43" s="207">
        <f>SUM(BD41:BD42)</f>
        <v>0</v>
      </c>
      <c r="BE43" s="207">
        <f>SUM(BE41:BE42)</f>
        <v>0</v>
      </c>
    </row>
    <row r="44" spans="1:104">
      <c r="A44" s="185" t="s">
        <v>72</v>
      </c>
      <c r="B44" s="186" t="s">
        <v>151</v>
      </c>
      <c r="C44" s="187" t="s">
        <v>152</v>
      </c>
      <c r="D44" s="188"/>
      <c r="E44" s="189"/>
      <c r="F44" s="189"/>
      <c r="G44" s="190"/>
      <c r="H44" s="191"/>
      <c r="I44" s="191"/>
      <c r="O44" s="192">
        <v>1</v>
      </c>
    </row>
    <row r="45" spans="1:104" ht="22.5">
      <c r="A45" s="193">
        <v>30</v>
      </c>
      <c r="B45" s="194" t="s">
        <v>153</v>
      </c>
      <c r="C45" s="195" t="s">
        <v>154</v>
      </c>
      <c r="D45" s="196" t="s">
        <v>90</v>
      </c>
      <c r="E45" s="197">
        <v>2.052</v>
      </c>
      <c r="F45" s="197">
        <v>0</v>
      </c>
      <c r="G45" s="198">
        <f>E45*F45</f>
        <v>0</v>
      </c>
      <c r="O45" s="192">
        <v>2</v>
      </c>
      <c r="AA45" s="166">
        <v>1</v>
      </c>
      <c r="AB45" s="166">
        <v>7</v>
      </c>
      <c r="AC45" s="166">
        <v>7</v>
      </c>
      <c r="AZ45" s="166">
        <v>2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</v>
      </c>
      <c r="CB45" s="199">
        <v>7</v>
      </c>
      <c r="CZ45" s="166">
        <v>0</v>
      </c>
    </row>
    <row r="46" spans="1:104">
      <c r="A46" s="193">
        <v>31</v>
      </c>
      <c r="B46" s="194" t="s">
        <v>155</v>
      </c>
      <c r="C46" s="195" t="s">
        <v>156</v>
      </c>
      <c r="D46" s="196" t="s">
        <v>157</v>
      </c>
      <c r="E46" s="197">
        <v>0.61599999999999999</v>
      </c>
      <c r="F46" s="197">
        <v>0</v>
      </c>
      <c r="G46" s="198">
        <f>E46*F46</f>
        <v>0</v>
      </c>
      <c r="O46" s="192">
        <v>2</v>
      </c>
      <c r="AA46" s="166">
        <v>1</v>
      </c>
      <c r="AB46" s="166">
        <v>7</v>
      </c>
      <c r="AC46" s="166">
        <v>7</v>
      </c>
      <c r="AZ46" s="166">
        <v>2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1</v>
      </c>
      <c r="CB46" s="199">
        <v>7</v>
      </c>
      <c r="CZ46" s="166">
        <v>0</v>
      </c>
    </row>
    <row r="47" spans="1:104" ht="22.5">
      <c r="A47" s="193">
        <v>32</v>
      </c>
      <c r="B47" s="194" t="s">
        <v>158</v>
      </c>
      <c r="C47" s="195" t="s">
        <v>159</v>
      </c>
      <c r="D47" s="196" t="s">
        <v>90</v>
      </c>
      <c r="E47" s="197">
        <v>2.052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7</v>
      </c>
      <c r="AC47" s="166">
        <v>7</v>
      </c>
      <c r="AZ47" s="166">
        <v>2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7</v>
      </c>
      <c r="CZ47" s="166">
        <v>0</v>
      </c>
    </row>
    <row r="48" spans="1:104">
      <c r="A48" s="193">
        <v>33</v>
      </c>
      <c r="B48" s="194" t="s">
        <v>160</v>
      </c>
      <c r="C48" s="195" t="s">
        <v>161</v>
      </c>
      <c r="D48" s="196" t="s">
        <v>90</v>
      </c>
      <c r="E48" s="197">
        <v>2.36</v>
      </c>
      <c r="F48" s="197">
        <v>0</v>
      </c>
      <c r="G48" s="198">
        <f>E48*F48</f>
        <v>0</v>
      </c>
      <c r="O48" s="192">
        <v>2</v>
      </c>
      <c r="AA48" s="166">
        <v>1</v>
      </c>
      <c r="AB48" s="166">
        <v>7</v>
      </c>
      <c r="AC48" s="166">
        <v>7</v>
      </c>
      <c r="AZ48" s="166">
        <v>2</v>
      </c>
      <c r="BA48" s="166">
        <f>IF(AZ48=1,G48,0)</f>
        <v>0</v>
      </c>
      <c r="BB48" s="166">
        <f>IF(AZ48=2,G48,0)</f>
        <v>0</v>
      </c>
      <c r="BC48" s="166">
        <f>IF(AZ48=3,G48,0)</f>
        <v>0</v>
      </c>
      <c r="BD48" s="166">
        <f>IF(AZ48=4,G48,0)</f>
        <v>0</v>
      </c>
      <c r="BE48" s="166">
        <f>IF(AZ48=5,G48,0)</f>
        <v>0</v>
      </c>
      <c r="CA48" s="199">
        <v>1</v>
      </c>
      <c r="CB48" s="199">
        <v>7</v>
      </c>
      <c r="CZ48" s="166">
        <v>0</v>
      </c>
    </row>
    <row r="49" spans="1:104" ht="22.5">
      <c r="A49" s="193">
        <v>34</v>
      </c>
      <c r="B49" s="194" t="s">
        <v>162</v>
      </c>
      <c r="C49" s="195" t="s">
        <v>163</v>
      </c>
      <c r="D49" s="196" t="s">
        <v>138</v>
      </c>
      <c r="E49" s="197">
        <v>1.2999999999999999E-2</v>
      </c>
      <c r="F49" s="197">
        <v>0</v>
      </c>
      <c r="G49" s="198">
        <f>E49*F49</f>
        <v>0</v>
      </c>
      <c r="O49" s="192">
        <v>2</v>
      </c>
      <c r="AA49" s="166">
        <v>1</v>
      </c>
      <c r="AB49" s="166">
        <v>7</v>
      </c>
      <c r="AC49" s="166">
        <v>7</v>
      </c>
      <c r="AZ49" s="166">
        <v>2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</v>
      </c>
      <c r="CB49" s="199">
        <v>7</v>
      </c>
      <c r="CZ49" s="166">
        <v>0</v>
      </c>
    </row>
    <row r="50" spans="1:104">
      <c r="A50" s="200"/>
      <c r="B50" s="201" t="s">
        <v>73</v>
      </c>
      <c r="C50" s="202" t="str">
        <f>CONCATENATE(B44," ",C44)</f>
        <v>711 Izolace proti vodě, vlhkosti a plynům</v>
      </c>
      <c r="D50" s="203"/>
      <c r="E50" s="204"/>
      <c r="F50" s="205"/>
      <c r="G50" s="206">
        <f>SUM(G44:G49)</f>
        <v>0</v>
      </c>
      <c r="O50" s="192">
        <v>4</v>
      </c>
      <c r="BA50" s="207">
        <f>SUM(BA44:BA49)</f>
        <v>0</v>
      </c>
      <c r="BB50" s="207">
        <f>SUM(BB44:BB49)</f>
        <v>0</v>
      </c>
      <c r="BC50" s="207">
        <f>SUM(BC44:BC49)</f>
        <v>0</v>
      </c>
      <c r="BD50" s="207">
        <f>SUM(BD44:BD49)</f>
        <v>0</v>
      </c>
      <c r="BE50" s="207">
        <f>SUM(BE44:BE49)</f>
        <v>0</v>
      </c>
    </row>
    <row r="51" spans="1:104">
      <c r="A51" s="185" t="s">
        <v>72</v>
      </c>
      <c r="B51" s="186" t="s">
        <v>164</v>
      </c>
      <c r="C51" s="187" t="s">
        <v>165</v>
      </c>
      <c r="D51" s="188"/>
      <c r="E51" s="189"/>
      <c r="F51" s="189"/>
      <c r="G51" s="190"/>
      <c r="H51" s="191"/>
      <c r="I51" s="191"/>
      <c r="O51" s="192">
        <v>1</v>
      </c>
    </row>
    <row r="52" spans="1:104" ht="22.5">
      <c r="A52" s="193">
        <v>35</v>
      </c>
      <c r="B52" s="194" t="s">
        <v>166</v>
      </c>
      <c r="C52" s="195" t="s">
        <v>167</v>
      </c>
      <c r="D52" s="196" t="s">
        <v>168</v>
      </c>
      <c r="E52" s="197">
        <v>2</v>
      </c>
      <c r="F52" s="197">
        <v>0</v>
      </c>
      <c r="G52" s="198">
        <f>E52*F52</f>
        <v>0</v>
      </c>
      <c r="O52" s="192">
        <v>2</v>
      </c>
      <c r="AA52" s="166">
        <v>1</v>
      </c>
      <c r="AB52" s="166">
        <v>7</v>
      </c>
      <c r="AC52" s="166">
        <v>7</v>
      </c>
      <c r="AZ52" s="166">
        <v>2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1</v>
      </c>
      <c r="CB52" s="199">
        <v>7</v>
      </c>
      <c r="CZ52" s="166">
        <v>0</v>
      </c>
    </row>
    <row r="53" spans="1:104">
      <c r="A53" s="200"/>
      <c r="B53" s="201" t="s">
        <v>73</v>
      </c>
      <c r="C53" s="202" t="str">
        <f>CONCATENATE(B51," ",C51)</f>
        <v>744 Elektromontáže - montáž vodičů měděných</v>
      </c>
      <c r="D53" s="203"/>
      <c r="E53" s="204"/>
      <c r="F53" s="205"/>
      <c r="G53" s="206">
        <f>SUM(G51:G52)</f>
        <v>0</v>
      </c>
      <c r="O53" s="192">
        <v>4</v>
      </c>
      <c r="BA53" s="207">
        <f>SUM(BA51:BA52)</f>
        <v>0</v>
      </c>
      <c r="BB53" s="207">
        <f>SUM(BB51:BB52)</f>
        <v>0</v>
      </c>
      <c r="BC53" s="207">
        <f>SUM(BC51:BC52)</f>
        <v>0</v>
      </c>
      <c r="BD53" s="207">
        <f>SUM(BD51:BD52)</f>
        <v>0</v>
      </c>
      <c r="BE53" s="207">
        <f>SUM(BE51:BE52)</f>
        <v>0</v>
      </c>
    </row>
    <row r="54" spans="1:104">
      <c r="A54" s="185" t="s">
        <v>72</v>
      </c>
      <c r="B54" s="186" t="s">
        <v>169</v>
      </c>
      <c r="C54" s="187" t="s">
        <v>170</v>
      </c>
      <c r="D54" s="188"/>
      <c r="E54" s="189"/>
      <c r="F54" s="189"/>
      <c r="G54" s="190"/>
      <c r="H54" s="191"/>
      <c r="I54" s="191"/>
      <c r="O54" s="192">
        <v>1</v>
      </c>
    </row>
    <row r="55" spans="1:104" ht="22.5">
      <c r="A55" s="193">
        <v>36</v>
      </c>
      <c r="B55" s="194" t="s">
        <v>171</v>
      </c>
      <c r="C55" s="195" t="s">
        <v>172</v>
      </c>
      <c r="D55" s="196" t="s">
        <v>168</v>
      </c>
      <c r="E55" s="197">
        <v>2</v>
      </c>
      <c r="F55" s="197">
        <v>0</v>
      </c>
      <c r="G55" s="198">
        <f>E55*F55</f>
        <v>0</v>
      </c>
      <c r="O55" s="192">
        <v>2</v>
      </c>
      <c r="AA55" s="166">
        <v>1</v>
      </c>
      <c r="AB55" s="166">
        <v>7</v>
      </c>
      <c r="AC55" s="166">
        <v>7</v>
      </c>
      <c r="AZ55" s="166">
        <v>2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</v>
      </c>
      <c r="CB55" s="199">
        <v>7</v>
      </c>
      <c r="CZ55" s="166">
        <v>0</v>
      </c>
    </row>
    <row r="56" spans="1:104">
      <c r="A56" s="200"/>
      <c r="B56" s="201" t="s">
        <v>73</v>
      </c>
      <c r="C56" s="202" t="str">
        <f>CONCATENATE(B54," ",C54)</f>
        <v>748 Elektromontáže - osvětlovací zařízení a svítidla</v>
      </c>
      <c r="D56" s="203"/>
      <c r="E56" s="204"/>
      <c r="F56" s="205"/>
      <c r="G56" s="206">
        <f>SUM(G54:G55)</f>
        <v>0</v>
      </c>
      <c r="O56" s="192">
        <v>4</v>
      </c>
      <c r="BA56" s="207">
        <f>SUM(BA54:BA55)</f>
        <v>0</v>
      </c>
      <c r="BB56" s="207">
        <f>SUM(BB54:BB55)</f>
        <v>0</v>
      </c>
      <c r="BC56" s="207">
        <f>SUM(BC54:BC55)</f>
        <v>0</v>
      </c>
      <c r="BD56" s="207">
        <f>SUM(BD54:BD55)</f>
        <v>0</v>
      </c>
      <c r="BE56" s="207">
        <f>SUM(BE54:BE55)</f>
        <v>0</v>
      </c>
    </row>
    <row r="57" spans="1:104">
      <c r="A57" s="185" t="s">
        <v>72</v>
      </c>
      <c r="B57" s="186" t="s">
        <v>173</v>
      </c>
      <c r="C57" s="187" t="s">
        <v>174</v>
      </c>
      <c r="D57" s="188"/>
      <c r="E57" s="189"/>
      <c r="F57" s="189"/>
      <c r="G57" s="190"/>
      <c r="H57" s="191"/>
      <c r="I57" s="191"/>
      <c r="O57" s="192">
        <v>1</v>
      </c>
    </row>
    <row r="58" spans="1:104" ht="22.5">
      <c r="A58" s="193">
        <v>37</v>
      </c>
      <c r="B58" s="194" t="s">
        <v>175</v>
      </c>
      <c r="C58" s="195" t="s">
        <v>176</v>
      </c>
      <c r="D58" s="196" t="s">
        <v>103</v>
      </c>
      <c r="E58" s="197">
        <v>6.84</v>
      </c>
      <c r="F58" s="197">
        <v>0</v>
      </c>
      <c r="G58" s="198">
        <f>E58*F58</f>
        <v>0</v>
      </c>
      <c r="O58" s="192">
        <v>2</v>
      </c>
      <c r="AA58" s="166">
        <v>1</v>
      </c>
      <c r="AB58" s="166">
        <v>7</v>
      </c>
      <c r="AC58" s="166">
        <v>7</v>
      </c>
      <c r="AZ58" s="166">
        <v>2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</v>
      </c>
      <c r="CB58" s="199">
        <v>7</v>
      </c>
      <c r="CZ58" s="166">
        <v>0</v>
      </c>
    </row>
    <row r="59" spans="1:104" ht="22.5">
      <c r="A59" s="193">
        <v>38</v>
      </c>
      <c r="B59" s="194" t="s">
        <v>177</v>
      </c>
      <c r="C59" s="195" t="s">
        <v>178</v>
      </c>
      <c r="D59" s="196" t="s">
        <v>138</v>
      </c>
      <c r="E59" s="197">
        <v>8.0000000000000002E-3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7</v>
      </c>
      <c r="AC59" s="166">
        <v>7</v>
      </c>
      <c r="AZ59" s="166">
        <v>2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7</v>
      </c>
      <c r="CZ59" s="166">
        <v>0</v>
      </c>
    </row>
    <row r="60" spans="1:104">
      <c r="A60" s="200"/>
      <c r="B60" s="201" t="s">
        <v>73</v>
      </c>
      <c r="C60" s="202" t="str">
        <f>CONCATENATE(B57," ",C57)</f>
        <v>764 Konstrukce klempířské</v>
      </c>
      <c r="D60" s="203"/>
      <c r="E60" s="204"/>
      <c r="F60" s="205"/>
      <c r="G60" s="206">
        <f>SUM(G57:G59)</f>
        <v>0</v>
      </c>
      <c r="O60" s="192">
        <v>4</v>
      </c>
      <c r="BA60" s="207">
        <f>SUM(BA57:BA59)</f>
        <v>0</v>
      </c>
      <c r="BB60" s="207">
        <f>SUM(BB57:BB59)</f>
        <v>0</v>
      </c>
      <c r="BC60" s="207">
        <f>SUM(BC57:BC59)</f>
        <v>0</v>
      </c>
      <c r="BD60" s="207">
        <f>SUM(BD57:BD59)</f>
        <v>0</v>
      </c>
      <c r="BE60" s="207">
        <f>SUM(BE57:BE59)</f>
        <v>0</v>
      </c>
    </row>
    <row r="61" spans="1:104">
      <c r="A61" s="185" t="s">
        <v>72</v>
      </c>
      <c r="B61" s="186" t="s">
        <v>179</v>
      </c>
      <c r="C61" s="187" t="s">
        <v>180</v>
      </c>
      <c r="D61" s="188"/>
      <c r="E61" s="189"/>
      <c r="F61" s="189"/>
      <c r="G61" s="190"/>
      <c r="H61" s="191"/>
      <c r="I61" s="191"/>
      <c r="O61" s="192">
        <v>1</v>
      </c>
    </row>
    <row r="62" spans="1:104" ht="22.5">
      <c r="A62" s="193">
        <v>39</v>
      </c>
      <c r="B62" s="194" t="s">
        <v>181</v>
      </c>
      <c r="C62" s="195" t="s">
        <v>182</v>
      </c>
      <c r="D62" s="196" t="s">
        <v>103</v>
      </c>
      <c r="E62" s="197">
        <v>22.82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7</v>
      </c>
      <c r="AC62" s="166">
        <v>7</v>
      </c>
      <c r="AZ62" s="166">
        <v>2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7</v>
      </c>
      <c r="CZ62" s="166">
        <v>0</v>
      </c>
    </row>
    <row r="63" spans="1:104" ht="22.5">
      <c r="A63" s="193">
        <v>40</v>
      </c>
      <c r="B63" s="194" t="s">
        <v>183</v>
      </c>
      <c r="C63" s="195" t="s">
        <v>184</v>
      </c>
      <c r="D63" s="196" t="s">
        <v>103</v>
      </c>
      <c r="E63" s="197">
        <v>22.82</v>
      </c>
      <c r="F63" s="197">
        <v>0</v>
      </c>
      <c r="G63" s="198">
        <f>E63*F63</f>
        <v>0</v>
      </c>
      <c r="O63" s="192">
        <v>2</v>
      </c>
      <c r="AA63" s="166">
        <v>1</v>
      </c>
      <c r="AB63" s="166">
        <v>7</v>
      </c>
      <c r="AC63" s="166">
        <v>7</v>
      </c>
      <c r="AZ63" s="166">
        <v>2</v>
      </c>
      <c r="BA63" s="166">
        <f>IF(AZ63=1,G63,0)</f>
        <v>0</v>
      </c>
      <c r="BB63" s="166">
        <f>IF(AZ63=2,G63,0)</f>
        <v>0</v>
      </c>
      <c r="BC63" s="166">
        <f>IF(AZ63=3,G63,0)</f>
        <v>0</v>
      </c>
      <c r="BD63" s="166">
        <f>IF(AZ63=4,G63,0)</f>
        <v>0</v>
      </c>
      <c r="BE63" s="166">
        <f>IF(AZ63=5,G63,0)</f>
        <v>0</v>
      </c>
      <c r="CA63" s="199">
        <v>1</v>
      </c>
      <c r="CB63" s="199">
        <v>7</v>
      </c>
      <c r="CZ63" s="166">
        <v>0</v>
      </c>
    </row>
    <row r="64" spans="1:104" ht="22.5">
      <c r="A64" s="193">
        <v>41</v>
      </c>
      <c r="B64" s="194" t="s">
        <v>185</v>
      </c>
      <c r="C64" s="195" t="s">
        <v>186</v>
      </c>
      <c r="D64" s="196" t="s">
        <v>168</v>
      </c>
      <c r="E64" s="197">
        <v>4</v>
      </c>
      <c r="F64" s="197">
        <v>0</v>
      </c>
      <c r="G64" s="198">
        <f>E64*F64</f>
        <v>0</v>
      </c>
      <c r="O64" s="192">
        <v>2</v>
      </c>
      <c r="AA64" s="166">
        <v>1</v>
      </c>
      <c r="AB64" s="166">
        <v>7</v>
      </c>
      <c r="AC64" s="166">
        <v>7</v>
      </c>
      <c r="AZ64" s="166">
        <v>2</v>
      </c>
      <c r="BA64" s="166">
        <f>IF(AZ64=1,G64,0)</f>
        <v>0</v>
      </c>
      <c r="BB64" s="166">
        <f>IF(AZ64=2,G64,0)</f>
        <v>0</v>
      </c>
      <c r="BC64" s="166">
        <f>IF(AZ64=3,G64,0)</f>
        <v>0</v>
      </c>
      <c r="BD64" s="166">
        <f>IF(AZ64=4,G64,0)</f>
        <v>0</v>
      </c>
      <c r="BE64" s="166">
        <f>IF(AZ64=5,G64,0)</f>
        <v>0</v>
      </c>
      <c r="CA64" s="199">
        <v>1</v>
      </c>
      <c r="CB64" s="199">
        <v>7</v>
      </c>
      <c r="CZ64" s="166">
        <v>0</v>
      </c>
    </row>
    <row r="65" spans="1:104">
      <c r="A65" s="193">
        <v>42</v>
      </c>
      <c r="B65" s="194" t="s">
        <v>187</v>
      </c>
      <c r="C65" s="195" t="s">
        <v>188</v>
      </c>
      <c r="D65" s="196" t="s">
        <v>103</v>
      </c>
      <c r="E65" s="197">
        <v>6.84</v>
      </c>
      <c r="F65" s="197">
        <v>0</v>
      </c>
      <c r="G65" s="198">
        <f>E65*F65</f>
        <v>0</v>
      </c>
      <c r="O65" s="192">
        <v>2</v>
      </c>
      <c r="AA65" s="166">
        <v>1</v>
      </c>
      <c r="AB65" s="166">
        <v>7</v>
      </c>
      <c r="AC65" s="166">
        <v>7</v>
      </c>
      <c r="AZ65" s="166">
        <v>2</v>
      </c>
      <c r="BA65" s="166">
        <f>IF(AZ65=1,G65,0)</f>
        <v>0</v>
      </c>
      <c r="BB65" s="166">
        <f>IF(AZ65=2,G65,0)</f>
        <v>0</v>
      </c>
      <c r="BC65" s="166">
        <f>IF(AZ65=3,G65,0)</f>
        <v>0</v>
      </c>
      <c r="BD65" s="166">
        <f>IF(AZ65=4,G65,0)</f>
        <v>0</v>
      </c>
      <c r="BE65" s="166">
        <f>IF(AZ65=5,G65,0)</f>
        <v>0</v>
      </c>
      <c r="CA65" s="199">
        <v>1</v>
      </c>
      <c r="CB65" s="199">
        <v>7</v>
      </c>
      <c r="CZ65" s="166">
        <v>0</v>
      </c>
    </row>
    <row r="66" spans="1:104">
      <c r="A66" s="193">
        <v>43</v>
      </c>
      <c r="B66" s="194" t="s">
        <v>189</v>
      </c>
      <c r="C66" s="195" t="s">
        <v>190</v>
      </c>
      <c r="D66" s="196" t="s">
        <v>168</v>
      </c>
      <c r="E66" s="197">
        <v>8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7</v>
      </c>
      <c r="AC66" s="166">
        <v>7</v>
      </c>
      <c r="AZ66" s="166">
        <v>2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7</v>
      </c>
      <c r="CZ66" s="166">
        <v>0</v>
      </c>
    </row>
    <row r="67" spans="1:104" ht="22.5">
      <c r="A67" s="193">
        <v>44</v>
      </c>
      <c r="B67" s="194" t="s">
        <v>191</v>
      </c>
      <c r="C67" s="195" t="s">
        <v>192</v>
      </c>
      <c r="D67" s="196" t="s">
        <v>138</v>
      </c>
      <c r="E67" s="197">
        <v>0.03</v>
      </c>
      <c r="F67" s="197">
        <v>0</v>
      </c>
      <c r="G67" s="198">
        <f>E67*F67</f>
        <v>0</v>
      </c>
      <c r="O67" s="192">
        <v>2</v>
      </c>
      <c r="AA67" s="166">
        <v>1</v>
      </c>
      <c r="AB67" s="166">
        <v>7</v>
      </c>
      <c r="AC67" s="166">
        <v>7</v>
      </c>
      <c r="AZ67" s="166">
        <v>2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</v>
      </c>
      <c r="CB67" s="199">
        <v>7</v>
      </c>
      <c r="CZ67" s="166">
        <v>0</v>
      </c>
    </row>
    <row r="68" spans="1:104">
      <c r="A68" s="200"/>
      <c r="B68" s="201" t="s">
        <v>73</v>
      </c>
      <c r="C68" s="202" t="str">
        <f>CONCATENATE(B61," ",C61)</f>
        <v>766 Konstrukce truhlářské</v>
      </c>
      <c r="D68" s="203"/>
      <c r="E68" s="204"/>
      <c r="F68" s="205"/>
      <c r="G68" s="206">
        <f>SUM(G61:G67)</f>
        <v>0</v>
      </c>
      <c r="O68" s="192">
        <v>4</v>
      </c>
      <c r="BA68" s="207">
        <f>SUM(BA61:BA67)</f>
        <v>0</v>
      </c>
      <c r="BB68" s="207">
        <f>SUM(BB61:BB67)</f>
        <v>0</v>
      </c>
      <c r="BC68" s="207">
        <f>SUM(BC61:BC67)</f>
        <v>0</v>
      </c>
      <c r="BD68" s="207">
        <f>SUM(BD61:BD67)</f>
        <v>0</v>
      </c>
      <c r="BE68" s="207">
        <f>SUM(BE61:BE67)</f>
        <v>0</v>
      </c>
    </row>
    <row r="69" spans="1:104">
      <c r="A69" s="185" t="s">
        <v>72</v>
      </c>
      <c r="B69" s="186" t="s">
        <v>193</v>
      </c>
      <c r="C69" s="187" t="s">
        <v>194</v>
      </c>
      <c r="D69" s="188"/>
      <c r="E69" s="189"/>
      <c r="F69" s="189"/>
      <c r="G69" s="190"/>
      <c r="H69" s="191"/>
      <c r="I69" s="191"/>
      <c r="O69" s="192">
        <v>1</v>
      </c>
    </row>
    <row r="70" spans="1:104">
      <c r="A70" s="193">
        <v>45</v>
      </c>
      <c r="B70" s="194" t="s">
        <v>195</v>
      </c>
      <c r="C70" s="195" t="s">
        <v>196</v>
      </c>
      <c r="D70" s="196" t="s">
        <v>168</v>
      </c>
      <c r="E70" s="197">
        <v>6</v>
      </c>
      <c r="F70" s="197">
        <v>0</v>
      </c>
      <c r="G70" s="198">
        <f>E70*F70</f>
        <v>0</v>
      </c>
      <c r="O70" s="192">
        <v>2</v>
      </c>
      <c r="AA70" s="166">
        <v>1</v>
      </c>
      <c r="AB70" s="166">
        <v>7</v>
      </c>
      <c r="AC70" s="166">
        <v>7</v>
      </c>
      <c r="AZ70" s="166">
        <v>2</v>
      </c>
      <c r="BA70" s="166">
        <f>IF(AZ70=1,G70,0)</f>
        <v>0</v>
      </c>
      <c r="BB70" s="166">
        <f>IF(AZ70=2,G70,0)</f>
        <v>0</v>
      </c>
      <c r="BC70" s="166">
        <f>IF(AZ70=3,G70,0)</f>
        <v>0</v>
      </c>
      <c r="BD70" s="166">
        <f>IF(AZ70=4,G70,0)</f>
        <v>0</v>
      </c>
      <c r="BE70" s="166">
        <f>IF(AZ70=5,G70,0)</f>
        <v>0</v>
      </c>
      <c r="CA70" s="199">
        <v>1</v>
      </c>
      <c r="CB70" s="199">
        <v>7</v>
      </c>
      <c r="CZ70" s="166">
        <v>0</v>
      </c>
    </row>
    <row r="71" spans="1:104" ht="22.5">
      <c r="A71" s="193">
        <v>46</v>
      </c>
      <c r="B71" s="194" t="s">
        <v>197</v>
      </c>
      <c r="C71" s="195" t="s">
        <v>198</v>
      </c>
      <c r="D71" s="196" t="s">
        <v>168</v>
      </c>
      <c r="E71" s="197">
        <v>4</v>
      </c>
      <c r="F71" s="197">
        <v>0</v>
      </c>
      <c r="G71" s="198">
        <f>E71*F71</f>
        <v>0</v>
      </c>
      <c r="O71" s="192">
        <v>2</v>
      </c>
      <c r="AA71" s="166">
        <v>12</v>
      </c>
      <c r="AB71" s="166">
        <v>0</v>
      </c>
      <c r="AC71" s="166">
        <v>46</v>
      </c>
      <c r="AZ71" s="166">
        <v>2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12</v>
      </c>
      <c r="CB71" s="199">
        <v>0</v>
      </c>
      <c r="CZ71" s="166">
        <v>0</v>
      </c>
    </row>
    <row r="72" spans="1:104" ht="22.5">
      <c r="A72" s="193">
        <v>47</v>
      </c>
      <c r="B72" s="194" t="s">
        <v>199</v>
      </c>
      <c r="C72" s="195" t="s">
        <v>200</v>
      </c>
      <c r="D72" s="196" t="s">
        <v>168</v>
      </c>
      <c r="E72" s="197">
        <v>2</v>
      </c>
      <c r="F72" s="197">
        <v>0</v>
      </c>
      <c r="G72" s="198">
        <f>E72*F72</f>
        <v>0</v>
      </c>
      <c r="O72" s="192">
        <v>2</v>
      </c>
      <c r="AA72" s="166">
        <v>1</v>
      </c>
      <c r="AB72" s="166">
        <v>7</v>
      </c>
      <c r="AC72" s="166">
        <v>7</v>
      </c>
      <c r="AZ72" s="166">
        <v>2</v>
      </c>
      <c r="BA72" s="166">
        <f>IF(AZ72=1,G72,0)</f>
        <v>0</v>
      </c>
      <c r="BB72" s="166">
        <f>IF(AZ72=2,G72,0)</f>
        <v>0</v>
      </c>
      <c r="BC72" s="166">
        <f>IF(AZ72=3,G72,0)</f>
        <v>0</v>
      </c>
      <c r="BD72" s="166">
        <f>IF(AZ72=4,G72,0)</f>
        <v>0</v>
      </c>
      <c r="BE72" s="166">
        <f>IF(AZ72=5,G72,0)</f>
        <v>0</v>
      </c>
      <c r="CA72" s="199">
        <v>1</v>
      </c>
      <c r="CB72" s="199">
        <v>7</v>
      </c>
      <c r="CZ72" s="166">
        <v>0</v>
      </c>
    </row>
    <row r="73" spans="1:104">
      <c r="A73" s="193">
        <v>48</v>
      </c>
      <c r="B73" s="194" t="s">
        <v>201</v>
      </c>
      <c r="C73" s="195" t="s">
        <v>202</v>
      </c>
      <c r="D73" s="196" t="s">
        <v>168</v>
      </c>
      <c r="E73" s="197">
        <v>2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7</v>
      </c>
      <c r="AC73" s="166">
        <v>7</v>
      </c>
      <c r="AZ73" s="166">
        <v>2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7</v>
      </c>
      <c r="CZ73" s="166">
        <v>0</v>
      </c>
    </row>
    <row r="74" spans="1:104" ht="22.5">
      <c r="A74" s="193">
        <v>49</v>
      </c>
      <c r="B74" s="194" t="s">
        <v>203</v>
      </c>
      <c r="C74" s="195" t="s">
        <v>204</v>
      </c>
      <c r="D74" s="196" t="s">
        <v>168</v>
      </c>
      <c r="E74" s="197">
        <v>2</v>
      </c>
      <c r="F74" s="197">
        <v>0</v>
      </c>
      <c r="G74" s="198">
        <f>E74*F74</f>
        <v>0</v>
      </c>
      <c r="O74" s="192">
        <v>2</v>
      </c>
      <c r="AA74" s="166">
        <v>1</v>
      </c>
      <c r="AB74" s="166">
        <v>7</v>
      </c>
      <c r="AC74" s="166">
        <v>7</v>
      </c>
      <c r="AZ74" s="166">
        <v>2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1</v>
      </c>
      <c r="CB74" s="199">
        <v>7</v>
      </c>
      <c r="CZ74" s="166">
        <v>0</v>
      </c>
    </row>
    <row r="75" spans="1:104" ht="22.5">
      <c r="A75" s="193">
        <v>50</v>
      </c>
      <c r="B75" s="194" t="s">
        <v>205</v>
      </c>
      <c r="C75" s="195" t="s">
        <v>206</v>
      </c>
      <c r="D75" s="196" t="s">
        <v>138</v>
      </c>
      <c r="E75" s="197">
        <v>0.47299999999999998</v>
      </c>
      <c r="F75" s="197">
        <v>0</v>
      </c>
      <c r="G75" s="198">
        <f>E75*F75</f>
        <v>0</v>
      </c>
      <c r="O75" s="192">
        <v>2</v>
      </c>
      <c r="AA75" s="166">
        <v>1</v>
      </c>
      <c r="AB75" s="166">
        <v>7</v>
      </c>
      <c r="AC75" s="166">
        <v>7</v>
      </c>
      <c r="AZ75" s="166">
        <v>2</v>
      </c>
      <c r="BA75" s="166">
        <f>IF(AZ75=1,G75,0)</f>
        <v>0</v>
      </c>
      <c r="BB75" s="166">
        <f>IF(AZ75=2,G75,0)</f>
        <v>0</v>
      </c>
      <c r="BC75" s="166">
        <f>IF(AZ75=3,G75,0)</f>
        <v>0</v>
      </c>
      <c r="BD75" s="166">
        <f>IF(AZ75=4,G75,0)</f>
        <v>0</v>
      </c>
      <c r="BE75" s="166">
        <f>IF(AZ75=5,G75,0)</f>
        <v>0</v>
      </c>
      <c r="CA75" s="199">
        <v>1</v>
      </c>
      <c r="CB75" s="199">
        <v>7</v>
      </c>
      <c r="CZ75" s="166">
        <v>0</v>
      </c>
    </row>
    <row r="76" spans="1:104">
      <c r="A76" s="200"/>
      <c r="B76" s="201" t="s">
        <v>73</v>
      </c>
      <c r="C76" s="202" t="str">
        <f>CONCATENATE(B69," ",C69)</f>
        <v>767 Konstrukce zámečnické</v>
      </c>
      <c r="D76" s="203"/>
      <c r="E76" s="204"/>
      <c r="F76" s="205"/>
      <c r="G76" s="206">
        <f>SUM(G69:G75)</f>
        <v>0</v>
      </c>
      <c r="O76" s="192">
        <v>4</v>
      </c>
      <c r="BA76" s="207">
        <f>SUM(BA69:BA75)</f>
        <v>0</v>
      </c>
      <c r="BB76" s="207">
        <f>SUM(BB69:BB75)</f>
        <v>0</v>
      </c>
      <c r="BC76" s="207">
        <f>SUM(BC69:BC75)</f>
        <v>0</v>
      </c>
      <c r="BD76" s="207">
        <f>SUM(BD69:BD75)</f>
        <v>0</v>
      </c>
      <c r="BE76" s="207">
        <f>SUM(BE69:BE75)</f>
        <v>0</v>
      </c>
    </row>
    <row r="77" spans="1:104">
      <c r="A77" s="185" t="s">
        <v>72</v>
      </c>
      <c r="B77" s="186" t="s">
        <v>207</v>
      </c>
      <c r="C77" s="187" t="s">
        <v>208</v>
      </c>
      <c r="D77" s="188"/>
      <c r="E77" s="189"/>
      <c r="F77" s="189"/>
      <c r="G77" s="190"/>
      <c r="H77" s="191"/>
      <c r="I77" s="191"/>
      <c r="O77" s="192">
        <v>1</v>
      </c>
    </row>
    <row r="78" spans="1:104" ht="22.5">
      <c r="A78" s="193">
        <v>51</v>
      </c>
      <c r="B78" s="194" t="s">
        <v>209</v>
      </c>
      <c r="C78" s="195" t="s">
        <v>210</v>
      </c>
      <c r="D78" s="196" t="s">
        <v>103</v>
      </c>
      <c r="E78" s="197">
        <v>3.7749999999999999</v>
      </c>
      <c r="F78" s="197">
        <v>0</v>
      </c>
      <c r="G78" s="198">
        <f>E78*F78</f>
        <v>0</v>
      </c>
      <c r="O78" s="192">
        <v>2</v>
      </c>
      <c r="AA78" s="166">
        <v>1</v>
      </c>
      <c r="AB78" s="166">
        <v>7</v>
      </c>
      <c r="AC78" s="166">
        <v>7</v>
      </c>
      <c r="AZ78" s="166">
        <v>2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1</v>
      </c>
      <c r="CB78" s="199">
        <v>7</v>
      </c>
      <c r="CZ78" s="166">
        <v>0</v>
      </c>
    </row>
    <row r="79" spans="1:104" ht="22.5">
      <c r="A79" s="193">
        <v>52</v>
      </c>
      <c r="B79" s="194" t="s">
        <v>211</v>
      </c>
      <c r="C79" s="195" t="s">
        <v>212</v>
      </c>
      <c r="D79" s="196" t="s">
        <v>103</v>
      </c>
      <c r="E79" s="197">
        <v>7.6</v>
      </c>
      <c r="F79" s="197">
        <v>0</v>
      </c>
      <c r="G79" s="198">
        <f>E79*F79</f>
        <v>0</v>
      </c>
      <c r="O79" s="192">
        <v>2</v>
      </c>
      <c r="AA79" s="166">
        <v>1</v>
      </c>
      <c r="AB79" s="166">
        <v>7</v>
      </c>
      <c r="AC79" s="166">
        <v>7</v>
      </c>
      <c r="AZ79" s="166">
        <v>2</v>
      </c>
      <c r="BA79" s="166">
        <f>IF(AZ79=1,G79,0)</f>
        <v>0</v>
      </c>
      <c r="BB79" s="166">
        <f>IF(AZ79=2,G79,0)</f>
        <v>0</v>
      </c>
      <c r="BC79" s="166">
        <f>IF(AZ79=3,G79,0)</f>
        <v>0</v>
      </c>
      <c r="BD79" s="166">
        <f>IF(AZ79=4,G79,0)</f>
        <v>0</v>
      </c>
      <c r="BE79" s="166">
        <f>IF(AZ79=5,G79,0)</f>
        <v>0</v>
      </c>
      <c r="CA79" s="199">
        <v>1</v>
      </c>
      <c r="CB79" s="199">
        <v>7</v>
      </c>
      <c r="CZ79" s="166">
        <v>0</v>
      </c>
    </row>
    <row r="80" spans="1:104" ht="22.5">
      <c r="A80" s="193">
        <v>53</v>
      </c>
      <c r="B80" s="194" t="s">
        <v>213</v>
      </c>
      <c r="C80" s="195" t="s">
        <v>214</v>
      </c>
      <c r="D80" s="196" t="s">
        <v>103</v>
      </c>
      <c r="E80" s="197">
        <v>50.4</v>
      </c>
      <c r="F80" s="197">
        <v>0</v>
      </c>
      <c r="G80" s="198">
        <f>E80*F80</f>
        <v>0</v>
      </c>
      <c r="O80" s="192">
        <v>2</v>
      </c>
      <c r="AA80" s="166">
        <v>1</v>
      </c>
      <c r="AB80" s="166">
        <v>7</v>
      </c>
      <c r="AC80" s="166">
        <v>7</v>
      </c>
      <c r="AZ80" s="166">
        <v>2</v>
      </c>
      <c r="BA80" s="166">
        <f>IF(AZ80=1,G80,0)</f>
        <v>0</v>
      </c>
      <c r="BB80" s="166">
        <f>IF(AZ80=2,G80,0)</f>
        <v>0</v>
      </c>
      <c r="BC80" s="166">
        <f>IF(AZ80=3,G80,0)</f>
        <v>0</v>
      </c>
      <c r="BD80" s="166">
        <f>IF(AZ80=4,G80,0)</f>
        <v>0</v>
      </c>
      <c r="BE80" s="166">
        <f>IF(AZ80=5,G80,0)</f>
        <v>0</v>
      </c>
      <c r="CA80" s="199">
        <v>1</v>
      </c>
      <c r="CB80" s="199">
        <v>7</v>
      </c>
      <c r="CZ80" s="166">
        <v>0</v>
      </c>
    </row>
    <row r="81" spans="1:104" ht="22.5">
      <c r="A81" s="193">
        <v>54</v>
      </c>
      <c r="B81" s="194" t="s">
        <v>215</v>
      </c>
      <c r="C81" s="195" t="s">
        <v>216</v>
      </c>
      <c r="D81" s="196" t="s">
        <v>103</v>
      </c>
      <c r="E81" s="197">
        <v>20.361000000000001</v>
      </c>
      <c r="F81" s="197">
        <v>0</v>
      </c>
      <c r="G81" s="198">
        <f>E81*F81</f>
        <v>0</v>
      </c>
      <c r="O81" s="192">
        <v>2</v>
      </c>
      <c r="AA81" s="166">
        <v>1</v>
      </c>
      <c r="AB81" s="166">
        <v>7</v>
      </c>
      <c r="AC81" s="166">
        <v>7</v>
      </c>
      <c r="AZ81" s="166">
        <v>2</v>
      </c>
      <c r="BA81" s="166">
        <f>IF(AZ81=1,G81,0)</f>
        <v>0</v>
      </c>
      <c r="BB81" s="166">
        <f>IF(AZ81=2,G81,0)</f>
        <v>0</v>
      </c>
      <c r="BC81" s="166">
        <f>IF(AZ81=3,G81,0)</f>
        <v>0</v>
      </c>
      <c r="BD81" s="166">
        <f>IF(AZ81=4,G81,0)</f>
        <v>0</v>
      </c>
      <c r="BE81" s="166">
        <f>IF(AZ81=5,G81,0)</f>
        <v>0</v>
      </c>
      <c r="CA81" s="199">
        <v>1</v>
      </c>
      <c r="CB81" s="199">
        <v>7</v>
      </c>
      <c r="CZ81" s="166">
        <v>0</v>
      </c>
    </row>
    <row r="82" spans="1:104" ht="22.5">
      <c r="A82" s="193">
        <v>55</v>
      </c>
      <c r="B82" s="194" t="s">
        <v>217</v>
      </c>
      <c r="C82" s="195" t="s">
        <v>218</v>
      </c>
      <c r="D82" s="196" t="s">
        <v>103</v>
      </c>
      <c r="E82" s="197">
        <v>1.05</v>
      </c>
      <c r="F82" s="197">
        <v>0</v>
      </c>
      <c r="G82" s="198">
        <f>E82*F82</f>
        <v>0</v>
      </c>
      <c r="O82" s="192">
        <v>2</v>
      </c>
      <c r="AA82" s="166">
        <v>1</v>
      </c>
      <c r="AB82" s="166">
        <v>7</v>
      </c>
      <c r="AC82" s="166">
        <v>7</v>
      </c>
      <c r="AZ82" s="166">
        <v>2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1</v>
      </c>
      <c r="CB82" s="199">
        <v>7</v>
      </c>
      <c r="CZ82" s="166">
        <v>0</v>
      </c>
    </row>
    <row r="83" spans="1:104" ht="22.5">
      <c r="A83" s="193">
        <v>56</v>
      </c>
      <c r="B83" s="194" t="s">
        <v>219</v>
      </c>
      <c r="C83" s="195" t="s">
        <v>220</v>
      </c>
      <c r="D83" s="196" t="s">
        <v>90</v>
      </c>
      <c r="E83" s="197">
        <v>24.077000000000002</v>
      </c>
      <c r="F83" s="197">
        <v>0</v>
      </c>
      <c r="G83" s="198">
        <f>E83*F83</f>
        <v>0</v>
      </c>
      <c r="O83" s="192">
        <v>2</v>
      </c>
      <c r="AA83" s="166">
        <v>1</v>
      </c>
      <c r="AB83" s="166">
        <v>7</v>
      </c>
      <c r="AC83" s="166">
        <v>7</v>
      </c>
      <c r="AZ83" s="166">
        <v>2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1</v>
      </c>
      <c r="CB83" s="199">
        <v>7</v>
      </c>
      <c r="CZ83" s="166">
        <v>0</v>
      </c>
    </row>
    <row r="84" spans="1:104" ht="22.5">
      <c r="A84" s="193">
        <v>57</v>
      </c>
      <c r="B84" s="194" t="s">
        <v>221</v>
      </c>
      <c r="C84" s="195" t="s">
        <v>222</v>
      </c>
      <c r="D84" s="196" t="s">
        <v>90</v>
      </c>
      <c r="E84" s="197">
        <v>30.872</v>
      </c>
      <c r="F84" s="197">
        <v>0</v>
      </c>
      <c r="G84" s="198">
        <f>E84*F84</f>
        <v>0</v>
      </c>
      <c r="O84" s="192">
        <v>2</v>
      </c>
      <c r="AA84" s="166">
        <v>1</v>
      </c>
      <c r="AB84" s="166">
        <v>7</v>
      </c>
      <c r="AC84" s="166">
        <v>7</v>
      </c>
      <c r="AZ84" s="166">
        <v>2</v>
      </c>
      <c r="BA84" s="166">
        <f>IF(AZ84=1,G84,0)</f>
        <v>0</v>
      </c>
      <c r="BB84" s="166">
        <f>IF(AZ84=2,G84,0)</f>
        <v>0</v>
      </c>
      <c r="BC84" s="166">
        <f>IF(AZ84=3,G84,0)</f>
        <v>0</v>
      </c>
      <c r="BD84" s="166">
        <f>IF(AZ84=4,G84,0)</f>
        <v>0</v>
      </c>
      <c r="BE84" s="166">
        <f>IF(AZ84=5,G84,0)</f>
        <v>0</v>
      </c>
      <c r="CA84" s="199">
        <v>1</v>
      </c>
      <c r="CB84" s="199">
        <v>7</v>
      </c>
      <c r="CZ84" s="166">
        <v>0</v>
      </c>
    </row>
    <row r="85" spans="1:104" ht="22.5">
      <c r="A85" s="193">
        <v>58</v>
      </c>
      <c r="B85" s="194" t="s">
        <v>223</v>
      </c>
      <c r="C85" s="195" t="s">
        <v>224</v>
      </c>
      <c r="D85" s="196" t="s">
        <v>103</v>
      </c>
      <c r="E85" s="197">
        <v>57.24</v>
      </c>
      <c r="F85" s="197">
        <v>0</v>
      </c>
      <c r="G85" s="198">
        <f>E85*F85</f>
        <v>0</v>
      </c>
      <c r="O85" s="192">
        <v>2</v>
      </c>
      <c r="AA85" s="166">
        <v>1</v>
      </c>
      <c r="AB85" s="166">
        <v>7</v>
      </c>
      <c r="AC85" s="166">
        <v>7</v>
      </c>
      <c r="AZ85" s="166">
        <v>2</v>
      </c>
      <c r="BA85" s="166">
        <f>IF(AZ85=1,G85,0)</f>
        <v>0</v>
      </c>
      <c r="BB85" s="166">
        <f>IF(AZ85=2,G85,0)</f>
        <v>0</v>
      </c>
      <c r="BC85" s="166">
        <f>IF(AZ85=3,G85,0)</f>
        <v>0</v>
      </c>
      <c r="BD85" s="166">
        <f>IF(AZ85=4,G85,0)</f>
        <v>0</v>
      </c>
      <c r="BE85" s="166">
        <f>IF(AZ85=5,G85,0)</f>
        <v>0</v>
      </c>
      <c r="CA85" s="199">
        <v>1</v>
      </c>
      <c r="CB85" s="199">
        <v>7</v>
      </c>
      <c r="CZ85" s="166">
        <v>0</v>
      </c>
    </row>
    <row r="86" spans="1:104">
      <c r="A86" s="193">
        <v>59</v>
      </c>
      <c r="B86" s="194" t="s">
        <v>225</v>
      </c>
      <c r="C86" s="195" t="s">
        <v>226</v>
      </c>
      <c r="D86" s="196" t="s">
        <v>90</v>
      </c>
      <c r="E86" s="197">
        <v>90.9</v>
      </c>
      <c r="F86" s="197">
        <v>0</v>
      </c>
      <c r="G86" s="198">
        <f>E86*F86</f>
        <v>0</v>
      </c>
      <c r="O86" s="192">
        <v>2</v>
      </c>
      <c r="AA86" s="166">
        <v>1</v>
      </c>
      <c r="AB86" s="166">
        <v>7</v>
      </c>
      <c r="AC86" s="166">
        <v>7</v>
      </c>
      <c r="AZ86" s="166">
        <v>2</v>
      </c>
      <c r="BA86" s="166">
        <f>IF(AZ86=1,G86,0)</f>
        <v>0</v>
      </c>
      <c r="BB86" s="166">
        <f>IF(AZ86=2,G86,0)</f>
        <v>0</v>
      </c>
      <c r="BC86" s="166">
        <f>IF(AZ86=3,G86,0)</f>
        <v>0</v>
      </c>
      <c r="BD86" s="166">
        <f>IF(AZ86=4,G86,0)</f>
        <v>0</v>
      </c>
      <c r="BE86" s="166">
        <f>IF(AZ86=5,G86,0)</f>
        <v>0</v>
      </c>
      <c r="CA86" s="199">
        <v>1</v>
      </c>
      <c r="CB86" s="199">
        <v>7</v>
      </c>
      <c r="CZ86" s="166">
        <v>0</v>
      </c>
    </row>
    <row r="87" spans="1:104" ht="22.5">
      <c r="A87" s="193">
        <v>60</v>
      </c>
      <c r="B87" s="194" t="s">
        <v>227</v>
      </c>
      <c r="C87" s="195" t="s">
        <v>228</v>
      </c>
      <c r="D87" s="196" t="s">
        <v>90</v>
      </c>
      <c r="E87" s="197">
        <v>101.741</v>
      </c>
      <c r="F87" s="197">
        <v>0</v>
      </c>
      <c r="G87" s="198">
        <f>E87*F87</f>
        <v>0</v>
      </c>
      <c r="O87" s="192">
        <v>2</v>
      </c>
      <c r="AA87" s="166">
        <v>1</v>
      </c>
      <c r="AB87" s="166">
        <v>7</v>
      </c>
      <c r="AC87" s="166">
        <v>7</v>
      </c>
      <c r="AZ87" s="166">
        <v>2</v>
      </c>
      <c r="BA87" s="166">
        <f>IF(AZ87=1,G87,0)</f>
        <v>0</v>
      </c>
      <c r="BB87" s="166">
        <f>IF(AZ87=2,G87,0)</f>
        <v>0</v>
      </c>
      <c r="BC87" s="166">
        <f>IF(AZ87=3,G87,0)</f>
        <v>0</v>
      </c>
      <c r="BD87" s="166">
        <f>IF(AZ87=4,G87,0)</f>
        <v>0</v>
      </c>
      <c r="BE87" s="166">
        <f>IF(AZ87=5,G87,0)</f>
        <v>0</v>
      </c>
      <c r="CA87" s="199">
        <v>1</v>
      </c>
      <c r="CB87" s="199">
        <v>7</v>
      </c>
      <c r="CZ87" s="166">
        <v>0</v>
      </c>
    </row>
    <row r="88" spans="1:104">
      <c r="A88" s="193">
        <v>61</v>
      </c>
      <c r="B88" s="194" t="s">
        <v>229</v>
      </c>
      <c r="C88" s="195" t="s">
        <v>230</v>
      </c>
      <c r="D88" s="196" t="s">
        <v>90</v>
      </c>
      <c r="E88" s="197">
        <v>125.589</v>
      </c>
      <c r="F88" s="197">
        <v>0</v>
      </c>
      <c r="G88" s="198">
        <f>E88*F88</f>
        <v>0</v>
      </c>
      <c r="O88" s="192">
        <v>2</v>
      </c>
      <c r="AA88" s="166">
        <v>1</v>
      </c>
      <c r="AB88" s="166">
        <v>7</v>
      </c>
      <c r="AC88" s="166">
        <v>7</v>
      </c>
      <c r="AZ88" s="166">
        <v>2</v>
      </c>
      <c r="BA88" s="166">
        <f>IF(AZ88=1,G88,0)</f>
        <v>0</v>
      </c>
      <c r="BB88" s="166">
        <f>IF(AZ88=2,G88,0)</f>
        <v>0</v>
      </c>
      <c r="BC88" s="166">
        <f>IF(AZ88=3,G88,0)</f>
        <v>0</v>
      </c>
      <c r="BD88" s="166">
        <f>IF(AZ88=4,G88,0)</f>
        <v>0</v>
      </c>
      <c r="BE88" s="166">
        <f>IF(AZ88=5,G88,0)</f>
        <v>0</v>
      </c>
      <c r="CA88" s="199">
        <v>1</v>
      </c>
      <c r="CB88" s="199">
        <v>7</v>
      </c>
      <c r="CZ88" s="166">
        <v>0</v>
      </c>
    </row>
    <row r="89" spans="1:104" ht="22.5">
      <c r="A89" s="193">
        <v>62</v>
      </c>
      <c r="B89" s="194" t="s">
        <v>231</v>
      </c>
      <c r="C89" s="195" t="s">
        <v>232</v>
      </c>
      <c r="D89" s="196" t="s">
        <v>90</v>
      </c>
      <c r="E89" s="197">
        <v>116.20399999999999</v>
      </c>
      <c r="F89" s="197">
        <v>0</v>
      </c>
      <c r="G89" s="198">
        <f>E89*F89</f>
        <v>0</v>
      </c>
      <c r="O89" s="192">
        <v>2</v>
      </c>
      <c r="AA89" s="166">
        <v>1</v>
      </c>
      <c r="AB89" s="166">
        <v>7</v>
      </c>
      <c r="AC89" s="166">
        <v>7</v>
      </c>
      <c r="AZ89" s="166">
        <v>2</v>
      </c>
      <c r="BA89" s="166">
        <f>IF(AZ89=1,G89,0)</f>
        <v>0</v>
      </c>
      <c r="BB89" s="166">
        <f>IF(AZ89=2,G89,0)</f>
        <v>0</v>
      </c>
      <c r="BC89" s="166">
        <f>IF(AZ89=3,G89,0)</f>
        <v>0</v>
      </c>
      <c r="BD89" s="166">
        <f>IF(AZ89=4,G89,0)</f>
        <v>0</v>
      </c>
      <c r="BE89" s="166">
        <f>IF(AZ89=5,G89,0)</f>
        <v>0</v>
      </c>
      <c r="CA89" s="199">
        <v>1</v>
      </c>
      <c r="CB89" s="199">
        <v>7</v>
      </c>
      <c r="CZ89" s="166">
        <v>0</v>
      </c>
    </row>
    <row r="90" spans="1:104" ht="22.5">
      <c r="A90" s="193">
        <v>63</v>
      </c>
      <c r="B90" s="194" t="s">
        <v>233</v>
      </c>
      <c r="C90" s="195" t="s">
        <v>234</v>
      </c>
      <c r="D90" s="196" t="s">
        <v>90</v>
      </c>
      <c r="E90" s="197">
        <v>232.40799999999999</v>
      </c>
      <c r="F90" s="197">
        <v>0</v>
      </c>
      <c r="G90" s="198">
        <f>E90*F90</f>
        <v>0</v>
      </c>
      <c r="O90" s="192">
        <v>2</v>
      </c>
      <c r="AA90" s="166">
        <v>1</v>
      </c>
      <c r="AB90" s="166">
        <v>7</v>
      </c>
      <c r="AC90" s="166">
        <v>7</v>
      </c>
      <c r="AZ90" s="166">
        <v>2</v>
      </c>
      <c r="BA90" s="166">
        <f>IF(AZ90=1,G90,0)</f>
        <v>0</v>
      </c>
      <c r="BB90" s="166">
        <f>IF(AZ90=2,G90,0)</f>
        <v>0</v>
      </c>
      <c r="BC90" s="166">
        <f>IF(AZ90=3,G90,0)</f>
        <v>0</v>
      </c>
      <c r="BD90" s="166">
        <f>IF(AZ90=4,G90,0)</f>
        <v>0</v>
      </c>
      <c r="BE90" s="166">
        <f>IF(AZ90=5,G90,0)</f>
        <v>0</v>
      </c>
      <c r="CA90" s="199">
        <v>1</v>
      </c>
      <c r="CB90" s="199">
        <v>7</v>
      </c>
      <c r="CZ90" s="166">
        <v>0</v>
      </c>
    </row>
    <row r="91" spans="1:104">
      <c r="A91" s="193">
        <v>64</v>
      </c>
      <c r="B91" s="194" t="s">
        <v>235</v>
      </c>
      <c r="C91" s="195" t="s">
        <v>236</v>
      </c>
      <c r="D91" s="196" t="s">
        <v>138</v>
      </c>
      <c r="E91" s="197">
        <v>4.5960000000000001</v>
      </c>
      <c r="F91" s="197">
        <v>0</v>
      </c>
      <c r="G91" s="198">
        <f>E91*F91</f>
        <v>0</v>
      </c>
      <c r="O91" s="192">
        <v>2</v>
      </c>
      <c r="AA91" s="166">
        <v>1</v>
      </c>
      <c r="AB91" s="166">
        <v>7</v>
      </c>
      <c r="AC91" s="166">
        <v>7</v>
      </c>
      <c r="AZ91" s="166">
        <v>2</v>
      </c>
      <c r="BA91" s="166">
        <f>IF(AZ91=1,G91,0)</f>
        <v>0</v>
      </c>
      <c r="BB91" s="166">
        <f>IF(AZ91=2,G91,0)</f>
        <v>0</v>
      </c>
      <c r="BC91" s="166">
        <f>IF(AZ91=3,G91,0)</f>
        <v>0</v>
      </c>
      <c r="BD91" s="166">
        <f>IF(AZ91=4,G91,0)</f>
        <v>0</v>
      </c>
      <c r="BE91" s="166">
        <f>IF(AZ91=5,G91,0)</f>
        <v>0</v>
      </c>
      <c r="CA91" s="199">
        <v>1</v>
      </c>
      <c r="CB91" s="199">
        <v>7</v>
      </c>
      <c r="CZ91" s="166">
        <v>0</v>
      </c>
    </row>
    <row r="92" spans="1:104">
      <c r="A92" s="200"/>
      <c r="B92" s="201" t="s">
        <v>73</v>
      </c>
      <c r="C92" s="202" t="str">
        <f>CONCATENATE(B77," ",C77)</f>
        <v>771 Podlahy z dlaždic</v>
      </c>
      <c r="D92" s="203"/>
      <c r="E92" s="204"/>
      <c r="F92" s="205"/>
      <c r="G92" s="206">
        <f>SUM(G77:G91)</f>
        <v>0</v>
      </c>
      <c r="O92" s="192">
        <v>4</v>
      </c>
      <c r="BA92" s="207">
        <f>SUM(BA77:BA91)</f>
        <v>0</v>
      </c>
      <c r="BB92" s="207">
        <f>SUM(BB77:BB91)</f>
        <v>0</v>
      </c>
      <c r="BC92" s="207">
        <f>SUM(BC77:BC91)</f>
        <v>0</v>
      </c>
      <c r="BD92" s="207">
        <f>SUM(BD77:BD91)</f>
        <v>0</v>
      </c>
      <c r="BE92" s="207">
        <f>SUM(BE77:BE91)</f>
        <v>0</v>
      </c>
    </row>
    <row r="93" spans="1:104">
      <c r="A93" s="185" t="s">
        <v>72</v>
      </c>
      <c r="B93" s="186" t="s">
        <v>237</v>
      </c>
      <c r="C93" s="187" t="s">
        <v>238</v>
      </c>
      <c r="D93" s="188"/>
      <c r="E93" s="189"/>
      <c r="F93" s="189"/>
      <c r="G93" s="190"/>
      <c r="H93" s="191"/>
      <c r="I93" s="191"/>
      <c r="O93" s="192">
        <v>1</v>
      </c>
    </row>
    <row r="94" spans="1:104">
      <c r="A94" s="193">
        <v>65</v>
      </c>
      <c r="B94" s="194" t="s">
        <v>239</v>
      </c>
      <c r="C94" s="195" t="s">
        <v>240</v>
      </c>
      <c r="D94" s="196" t="s">
        <v>90</v>
      </c>
      <c r="E94" s="197">
        <v>1.96</v>
      </c>
      <c r="F94" s="197">
        <v>0</v>
      </c>
      <c r="G94" s="198">
        <f>E94*F94</f>
        <v>0</v>
      </c>
      <c r="O94" s="192">
        <v>2</v>
      </c>
      <c r="AA94" s="166">
        <v>1</v>
      </c>
      <c r="AB94" s="166">
        <v>7</v>
      </c>
      <c r="AC94" s="166">
        <v>7</v>
      </c>
      <c r="AZ94" s="166">
        <v>2</v>
      </c>
      <c r="BA94" s="166">
        <f>IF(AZ94=1,G94,0)</f>
        <v>0</v>
      </c>
      <c r="BB94" s="166">
        <f>IF(AZ94=2,G94,0)</f>
        <v>0</v>
      </c>
      <c r="BC94" s="166">
        <f>IF(AZ94=3,G94,0)</f>
        <v>0</v>
      </c>
      <c r="BD94" s="166">
        <f>IF(AZ94=4,G94,0)</f>
        <v>0</v>
      </c>
      <c r="BE94" s="166">
        <f>IF(AZ94=5,G94,0)</f>
        <v>0</v>
      </c>
      <c r="CA94" s="199">
        <v>1</v>
      </c>
      <c r="CB94" s="199">
        <v>7</v>
      </c>
      <c r="CZ94" s="166">
        <v>0</v>
      </c>
    </row>
    <row r="95" spans="1:104">
      <c r="A95" s="193">
        <v>66</v>
      </c>
      <c r="B95" s="194" t="s">
        <v>241</v>
      </c>
      <c r="C95" s="195" t="s">
        <v>242</v>
      </c>
      <c r="D95" s="196" t="s">
        <v>90</v>
      </c>
      <c r="E95" s="197">
        <v>1.96</v>
      </c>
      <c r="F95" s="197">
        <v>0</v>
      </c>
      <c r="G95" s="198">
        <f>E95*F95</f>
        <v>0</v>
      </c>
      <c r="O95" s="192">
        <v>2</v>
      </c>
      <c r="AA95" s="166">
        <v>1</v>
      </c>
      <c r="AB95" s="166">
        <v>7</v>
      </c>
      <c r="AC95" s="166">
        <v>7</v>
      </c>
      <c r="AZ95" s="166">
        <v>2</v>
      </c>
      <c r="BA95" s="166">
        <f>IF(AZ95=1,G95,0)</f>
        <v>0</v>
      </c>
      <c r="BB95" s="166">
        <f>IF(AZ95=2,G95,0)</f>
        <v>0</v>
      </c>
      <c r="BC95" s="166">
        <f>IF(AZ95=3,G95,0)</f>
        <v>0</v>
      </c>
      <c r="BD95" s="166">
        <f>IF(AZ95=4,G95,0)</f>
        <v>0</v>
      </c>
      <c r="BE95" s="166">
        <f>IF(AZ95=5,G95,0)</f>
        <v>0</v>
      </c>
      <c r="CA95" s="199">
        <v>1</v>
      </c>
      <c r="CB95" s="199">
        <v>7</v>
      </c>
      <c r="CZ95" s="166">
        <v>0</v>
      </c>
    </row>
    <row r="96" spans="1:104">
      <c r="A96" s="193">
        <v>67</v>
      </c>
      <c r="B96" s="194" t="s">
        <v>243</v>
      </c>
      <c r="C96" s="195" t="s">
        <v>244</v>
      </c>
      <c r="D96" s="196" t="s">
        <v>103</v>
      </c>
      <c r="E96" s="197">
        <v>8.4</v>
      </c>
      <c r="F96" s="197">
        <v>0</v>
      </c>
      <c r="G96" s="198">
        <f>E96*F96</f>
        <v>0</v>
      </c>
      <c r="O96" s="192">
        <v>2</v>
      </c>
      <c r="AA96" s="166">
        <v>1</v>
      </c>
      <c r="AB96" s="166">
        <v>7</v>
      </c>
      <c r="AC96" s="166">
        <v>7</v>
      </c>
      <c r="AZ96" s="166">
        <v>2</v>
      </c>
      <c r="BA96" s="166">
        <f>IF(AZ96=1,G96,0)</f>
        <v>0</v>
      </c>
      <c r="BB96" s="166">
        <f>IF(AZ96=2,G96,0)</f>
        <v>0</v>
      </c>
      <c r="BC96" s="166">
        <f>IF(AZ96=3,G96,0)</f>
        <v>0</v>
      </c>
      <c r="BD96" s="166">
        <f>IF(AZ96=4,G96,0)</f>
        <v>0</v>
      </c>
      <c r="BE96" s="166">
        <f>IF(AZ96=5,G96,0)</f>
        <v>0</v>
      </c>
      <c r="CA96" s="199">
        <v>1</v>
      </c>
      <c r="CB96" s="199">
        <v>7</v>
      </c>
      <c r="CZ96" s="166">
        <v>0</v>
      </c>
    </row>
    <row r="97" spans="1:104">
      <c r="A97" s="193">
        <v>68</v>
      </c>
      <c r="B97" s="194" t="s">
        <v>245</v>
      </c>
      <c r="C97" s="195" t="s">
        <v>246</v>
      </c>
      <c r="D97" s="196" t="s">
        <v>103</v>
      </c>
      <c r="E97" s="197">
        <v>8.82</v>
      </c>
      <c r="F97" s="197">
        <v>0</v>
      </c>
      <c r="G97" s="198">
        <f>E97*F97</f>
        <v>0</v>
      </c>
      <c r="O97" s="192">
        <v>2</v>
      </c>
      <c r="AA97" s="166">
        <v>1</v>
      </c>
      <c r="AB97" s="166">
        <v>7</v>
      </c>
      <c r="AC97" s="166">
        <v>7</v>
      </c>
      <c r="AZ97" s="166">
        <v>2</v>
      </c>
      <c r="BA97" s="166">
        <f>IF(AZ97=1,G97,0)</f>
        <v>0</v>
      </c>
      <c r="BB97" s="166">
        <f>IF(AZ97=2,G97,0)</f>
        <v>0</v>
      </c>
      <c r="BC97" s="166">
        <f>IF(AZ97=3,G97,0)</f>
        <v>0</v>
      </c>
      <c r="BD97" s="166">
        <f>IF(AZ97=4,G97,0)</f>
        <v>0</v>
      </c>
      <c r="BE97" s="166">
        <f>IF(AZ97=5,G97,0)</f>
        <v>0</v>
      </c>
      <c r="CA97" s="199">
        <v>1</v>
      </c>
      <c r="CB97" s="199">
        <v>7</v>
      </c>
      <c r="CZ97" s="166">
        <v>0</v>
      </c>
    </row>
    <row r="98" spans="1:104" ht="22.5">
      <c r="A98" s="193">
        <v>69</v>
      </c>
      <c r="B98" s="194" t="s">
        <v>247</v>
      </c>
      <c r="C98" s="195" t="s">
        <v>248</v>
      </c>
      <c r="D98" s="196" t="s">
        <v>138</v>
      </c>
      <c r="E98" s="197">
        <v>2.8000000000000001E-2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7</v>
      </c>
      <c r="AC98" s="166">
        <v>7</v>
      </c>
      <c r="AZ98" s="166">
        <v>2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7</v>
      </c>
      <c r="CZ98" s="166">
        <v>0</v>
      </c>
    </row>
    <row r="99" spans="1:104">
      <c r="A99" s="200"/>
      <c r="B99" s="201" t="s">
        <v>73</v>
      </c>
      <c r="C99" s="202" t="str">
        <f>CONCATENATE(B93," ",C93)</f>
        <v>776 Podlahy povlakové</v>
      </c>
      <c r="D99" s="203"/>
      <c r="E99" s="204"/>
      <c r="F99" s="205"/>
      <c r="G99" s="206">
        <f>SUM(G93:G98)</f>
        <v>0</v>
      </c>
      <c r="O99" s="192">
        <v>4</v>
      </c>
      <c r="BA99" s="207">
        <f>SUM(BA93:BA98)</f>
        <v>0</v>
      </c>
      <c r="BB99" s="207">
        <f>SUM(BB93:BB98)</f>
        <v>0</v>
      </c>
      <c r="BC99" s="207">
        <f>SUM(BC93:BC98)</f>
        <v>0</v>
      </c>
      <c r="BD99" s="207">
        <f>SUM(BD93:BD98)</f>
        <v>0</v>
      </c>
      <c r="BE99" s="207">
        <f>SUM(BE93:BE98)</f>
        <v>0</v>
      </c>
    </row>
    <row r="100" spans="1:104">
      <c r="A100" s="185" t="s">
        <v>72</v>
      </c>
      <c r="B100" s="186" t="s">
        <v>249</v>
      </c>
      <c r="C100" s="187" t="s">
        <v>250</v>
      </c>
      <c r="D100" s="188"/>
      <c r="E100" s="189"/>
      <c r="F100" s="189"/>
      <c r="G100" s="190"/>
      <c r="H100" s="191"/>
      <c r="I100" s="191"/>
      <c r="O100" s="192">
        <v>1</v>
      </c>
    </row>
    <row r="101" spans="1:104">
      <c r="A101" s="193">
        <v>70</v>
      </c>
      <c r="B101" s="194" t="s">
        <v>251</v>
      </c>
      <c r="C101" s="195" t="s">
        <v>252</v>
      </c>
      <c r="D101" s="196" t="s">
        <v>103</v>
      </c>
      <c r="E101" s="197">
        <v>17</v>
      </c>
      <c r="F101" s="197">
        <v>0</v>
      </c>
      <c r="G101" s="198">
        <f>E101*F101</f>
        <v>0</v>
      </c>
      <c r="O101" s="192">
        <v>2</v>
      </c>
      <c r="AA101" s="166">
        <v>1</v>
      </c>
      <c r="AB101" s="166">
        <v>7</v>
      </c>
      <c r="AC101" s="166">
        <v>7</v>
      </c>
      <c r="AZ101" s="166">
        <v>2</v>
      </c>
      <c r="BA101" s="166">
        <f>IF(AZ101=1,G101,0)</f>
        <v>0</v>
      </c>
      <c r="BB101" s="166">
        <f>IF(AZ101=2,G101,0)</f>
        <v>0</v>
      </c>
      <c r="BC101" s="166">
        <f>IF(AZ101=3,G101,0)</f>
        <v>0</v>
      </c>
      <c r="BD101" s="166">
        <f>IF(AZ101=4,G101,0)</f>
        <v>0</v>
      </c>
      <c r="BE101" s="166">
        <f>IF(AZ101=5,G101,0)</f>
        <v>0</v>
      </c>
      <c r="CA101" s="199">
        <v>1</v>
      </c>
      <c r="CB101" s="199">
        <v>7</v>
      </c>
      <c r="CZ101" s="166">
        <v>0</v>
      </c>
    </row>
    <row r="102" spans="1:104" ht="22.5">
      <c r="A102" s="193">
        <v>71</v>
      </c>
      <c r="B102" s="194" t="s">
        <v>253</v>
      </c>
      <c r="C102" s="195" t="s">
        <v>254</v>
      </c>
      <c r="D102" s="196" t="s">
        <v>103</v>
      </c>
      <c r="E102" s="197">
        <v>17</v>
      </c>
      <c r="F102" s="197">
        <v>0</v>
      </c>
      <c r="G102" s="198">
        <f>E102*F102</f>
        <v>0</v>
      </c>
      <c r="O102" s="192">
        <v>2</v>
      </c>
      <c r="AA102" s="166">
        <v>1</v>
      </c>
      <c r="AB102" s="166">
        <v>7</v>
      </c>
      <c r="AC102" s="166">
        <v>7</v>
      </c>
      <c r="AZ102" s="166">
        <v>2</v>
      </c>
      <c r="BA102" s="166">
        <f>IF(AZ102=1,G102,0)</f>
        <v>0</v>
      </c>
      <c r="BB102" s="166">
        <f>IF(AZ102=2,G102,0)</f>
        <v>0</v>
      </c>
      <c r="BC102" s="166">
        <f>IF(AZ102=3,G102,0)</f>
        <v>0</v>
      </c>
      <c r="BD102" s="166">
        <f>IF(AZ102=4,G102,0)</f>
        <v>0</v>
      </c>
      <c r="BE102" s="166">
        <f>IF(AZ102=5,G102,0)</f>
        <v>0</v>
      </c>
      <c r="CA102" s="199">
        <v>1</v>
      </c>
      <c r="CB102" s="199">
        <v>7</v>
      </c>
      <c r="CZ102" s="166">
        <v>0</v>
      </c>
    </row>
    <row r="103" spans="1:104">
      <c r="A103" s="200"/>
      <c r="B103" s="201" t="s">
        <v>73</v>
      </c>
      <c r="C103" s="202" t="str">
        <f>CONCATENATE(B100," ",C100)</f>
        <v>783 Dokončovací práce - nátěry</v>
      </c>
      <c r="D103" s="203"/>
      <c r="E103" s="204"/>
      <c r="F103" s="205"/>
      <c r="G103" s="206">
        <f>SUM(G100:G102)</f>
        <v>0</v>
      </c>
      <c r="O103" s="192">
        <v>4</v>
      </c>
      <c r="BA103" s="207">
        <f>SUM(BA100:BA102)</f>
        <v>0</v>
      </c>
      <c r="BB103" s="207">
        <f>SUM(BB100:BB102)</f>
        <v>0</v>
      </c>
      <c r="BC103" s="207">
        <f>SUM(BC100:BC102)</f>
        <v>0</v>
      </c>
      <c r="BD103" s="207">
        <f>SUM(BD100:BD102)</f>
        <v>0</v>
      </c>
      <c r="BE103" s="207">
        <f>SUM(BE100:BE102)</f>
        <v>0</v>
      </c>
    </row>
    <row r="104" spans="1:104">
      <c r="A104" s="185" t="s">
        <v>72</v>
      </c>
      <c r="B104" s="186" t="s">
        <v>255</v>
      </c>
      <c r="C104" s="187" t="s">
        <v>256</v>
      </c>
      <c r="D104" s="188"/>
      <c r="E104" s="189"/>
      <c r="F104" s="189"/>
      <c r="G104" s="190"/>
      <c r="H104" s="191"/>
      <c r="I104" s="191"/>
      <c r="O104" s="192">
        <v>1</v>
      </c>
    </row>
    <row r="105" spans="1:104" ht="22.5">
      <c r="A105" s="193">
        <v>72</v>
      </c>
      <c r="B105" s="194" t="s">
        <v>257</v>
      </c>
      <c r="C105" s="195" t="s">
        <v>258</v>
      </c>
      <c r="D105" s="196" t="s">
        <v>90</v>
      </c>
      <c r="E105" s="197">
        <v>262.20699999999999</v>
      </c>
      <c r="F105" s="197">
        <v>0</v>
      </c>
      <c r="G105" s="198">
        <f>E105*F105</f>
        <v>0</v>
      </c>
      <c r="O105" s="192">
        <v>2</v>
      </c>
      <c r="AA105" s="166">
        <v>1</v>
      </c>
      <c r="AB105" s="166">
        <v>7</v>
      </c>
      <c r="AC105" s="166">
        <v>7</v>
      </c>
      <c r="AZ105" s="166">
        <v>2</v>
      </c>
      <c r="BA105" s="166">
        <f>IF(AZ105=1,G105,0)</f>
        <v>0</v>
      </c>
      <c r="BB105" s="166">
        <f>IF(AZ105=2,G105,0)</f>
        <v>0</v>
      </c>
      <c r="BC105" s="166">
        <f>IF(AZ105=3,G105,0)</f>
        <v>0</v>
      </c>
      <c r="BD105" s="166">
        <f>IF(AZ105=4,G105,0)</f>
        <v>0</v>
      </c>
      <c r="BE105" s="166">
        <f>IF(AZ105=5,G105,0)</f>
        <v>0</v>
      </c>
      <c r="CA105" s="199">
        <v>1</v>
      </c>
      <c r="CB105" s="199">
        <v>7</v>
      </c>
      <c r="CZ105" s="166">
        <v>0</v>
      </c>
    </row>
    <row r="106" spans="1:104">
      <c r="A106" s="200"/>
      <c r="B106" s="201" t="s">
        <v>73</v>
      </c>
      <c r="C106" s="202" t="str">
        <f>CONCATENATE(B104," ",C104)</f>
        <v>784 Dokončovací práce - malby</v>
      </c>
      <c r="D106" s="203"/>
      <c r="E106" s="204"/>
      <c r="F106" s="205"/>
      <c r="G106" s="206">
        <f>SUM(G104:G105)</f>
        <v>0</v>
      </c>
      <c r="O106" s="192">
        <v>4</v>
      </c>
      <c r="BA106" s="207">
        <f>SUM(BA104:BA105)</f>
        <v>0</v>
      </c>
      <c r="BB106" s="207">
        <f>SUM(BB104:BB105)</f>
        <v>0</v>
      </c>
      <c r="BC106" s="207">
        <f>SUM(BC104:BC105)</f>
        <v>0</v>
      </c>
      <c r="BD106" s="207">
        <f>SUM(BD104:BD105)</f>
        <v>0</v>
      </c>
      <c r="BE106" s="207">
        <f>SUM(BE104:BE105)</f>
        <v>0</v>
      </c>
    </row>
    <row r="107" spans="1:104">
      <c r="A107" s="185" t="s">
        <v>72</v>
      </c>
      <c r="B107" s="186" t="s">
        <v>259</v>
      </c>
      <c r="C107" s="187" t="s">
        <v>260</v>
      </c>
      <c r="D107" s="188"/>
      <c r="E107" s="189"/>
      <c r="F107" s="189"/>
      <c r="G107" s="190"/>
      <c r="H107" s="191"/>
      <c r="I107" s="191"/>
      <c r="O107" s="192">
        <v>1</v>
      </c>
    </row>
    <row r="108" spans="1:104">
      <c r="A108" s="193">
        <v>73</v>
      </c>
      <c r="B108" s="194" t="s">
        <v>261</v>
      </c>
      <c r="C108" s="195" t="s">
        <v>262</v>
      </c>
      <c r="D108" s="196" t="s">
        <v>90</v>
      </c>
      <c r="E108" s="197">
        <v>32.347000000000001</v>
      </c>
      <c r="F108" s="197">
        <v>0</v>
      </c>
      <c r="G108" s="198">
        <f>E108*F108</f>
        <v>0</v>
      </c>
      <c r="O108" s="192">
        <v>2</v>
      </c>
      <c r="AA108" s="166">
        <v>1</v>
      </c>
      <c r="AB108" s="166">
        <v>7</v>
      </c>
      <c r="AC108" s="166">
        <v>7</v>
      </c>
      <c r="AZ108" s="166">
        <v>2</v>
      </c>
      <c r="BA108" s="166">
        <f>IF(AZ108=1,G108,0)</f>
        <v>0</v>
      </c>
      <c r="BB108" s="166">
        <f>IF(AZ108=2,G108,0)</f>
        <v>0</v>
      </c>
      <c r="BC108" s="166">
        <f>IF(AZ108=3,G108,0)</f>
        <v>0</v>
      </c>
      <c r="BD108" s="166">
        <f>IF(AZ108=4,G108,0)</f>
        <v>0</v>
      </c>
      <c r="BE108" s="166">
        <f>IF(AZ108=5,G108,0)</f>
        <v>0</v>
      </c>
      <c r="CA108" s="199">
        <v>1</v>
      </c>
      <c r="CB108" s="199">
        <v>7</v>
      </c>
      <c r="CZ108" s="166">
        <v>0</v>
      </c>
    </row>
    <row r="109" spans="1:104" ht="22.5">
      <c r="A109" s="193">
        <v>74</v>
      </c>
      <c r="B109" s="194" t="s">
        <v>263</v>
      </c>
      <c r="C109" s="195" t="s">
        <v>264</v>
      </c>
      <c r="D109" s="196" t="s">
        <v>90</v>
      </c>
      <c r="E109" s="197">
        <v>32.347000000000001</v>
      </c>
      <c r="F109" s="197">
        <v>0</v>
      </c>
      <c r="G109" s="198">
        <f>E109*F109</f>
        <v>0</v>
      </c>
      <c r="O109" s="192">
        <v>2</v>
      </c>
      <c r="AA109" s="166">
        <v>1</v>
      </c>
      <c r="AB109" s="166">
        <v>7</v>
      </c>
      <c r="AC109" s="166">
        <v>7</v>
      </c>
      <c r="AZ109" s="166">
        <v>2</v>
      </c>
      <c r="BA109" s="166">
        <f>IF(AZ109=1,G109,0)</f>
        <v>0</v>
      </c>
      <c r="BB109" s="166">
        <f>IF(AZ109=2,G109,0)</f>
        <v>0</v>
      </c>
      <c r="BC109" s="166">
        <f>IF(AZ109=3,G109,0)</f>
        <v>0</v>
      </c>
      <c r="BD109" s="166">
        <f>IF(AZ109=4,G109,0)</f>
        <v>0</v>
      </c>
      <c r="BE109" s="166">
        <f>IF(AZ109=5,G109,0)</f>
        <v>0</v>
      </c>
      <c r="CA109" s="199">
        <v>1</v>
      </c>
      <c r="CB109" s="199">
        <v>7</v>
      </c>
      <c r="CZ109" s="166">
        <v>0</v>
      </c>
    </row>
    <row r="110" spans="1:104">
      <c r="A110" s="200"/>
      <c r="B110" s="201" t="s">
        <v>73</v>
      </c>
      <c r="C110" s="202" t="str">
        <f>CONCATENATE(B107," ",C107)</f>
        <v>787 Dokončovací práce - zasklívání</v>
      </c>
      <c r="D110" s="203"/>
      <c r="E110" s="204"/>
      <c r="F110" s="205"/>
      <c r="G110" s="206">
        <f>SUM(G107:G109)</f>
        <v>0</v>
      </c>
      <c r="O110" s="192">
        <v>4</v>
      </c>
      <c r="BA110" s="207">
        <f>SUM(BA107:BA109)</f>
        <v>0</v>
      </c>
      <c r="BB110" s="207">
        <f>SUM(BB107:BB109)</f>
        <v>0</v>
      </c>
      <c r="BC110" s="207">
        <f>SUM(BC107:BC109)</f>
        <v>0</v>
      </c>
      <c r="BD110" s="207">
        <f>SUM(BD107:BD109)</f>
        <v>0</v>
      </c>
      <c r="BE110" s="207">
        <f>SUM(BE107:BE109)</f>
        <v>0</v>
      </c>
    </row>
    <row r="111" spans="1:104">
      <c r="E111" s="166"/>
    </row>
    <row r="112" spans="1:104">
      <c r="E112" s="166"/>
    </row>
    <row r="113" spans="5:5">
      <c r="E113" s="166"/>
    </row>
    <row r="114" spans="5:5">
      <c r="E114" s="166"/>
    </row>
    <row r="115" spans="5:5">
      <c r="E115" s="166"/>
    </row>
    <row r="116" spans="5:5">
      <c r="E116" s="166"/>
    </row>
    <row r="117" spans="5:5">
      <c r="E117" s="166"/>
    </row>
    <row r="118" spans="5:5">
      <c r="E118" s="166"/>
    </row>
    <row r="119" spans="5:5">
      <c r="E119" s="166"/>
    </row>
    <row r="120" spans="5:5">
      <c r="E120" s="166"/>
    </row>
    <row r="121" spans="5:5">
      <c r="E121" s="166"/>
    </row>
    <row r="122" spans="5:5">
      <c r="E122" s="166"/>
    </row>
    <row r="123" spans="5:5">
      <c r="E123" s="166"/>
    </row>
    <row r="124" spans="5:5">
      <c r="E124" s="166"/>
    </row>
    <row r="125" spans="5:5">
      <c r="E125" s="166"/>
    </row>
    <row r="126" spans="5:5">
      <c r="E126" s="166"/>
    </row>
    <row r="127" spans="5:5">
      <c r="E127" s="166"/>
    </row>
    <row r="128" spans="5:5">
      <c r="E128" s="166"/>
    </row>
    <row r="129" spans="1:7">
      <c r="E129" s="166"/>
    </row>
    <row r="130" spans="1:7">
      <c r="E130" s="166"/>
    </row>
    <row r="131" spans="1:7">
      <c r="E131" s="166"/>
    </row>
    <row r="132" spans="1:7">
      <c r="E132" s="166"/>
    </row>
    <row r="133" spans="1:7">
      <c r="E133" s="166"/>
    </row>
    <row r="134" spans="1:7">
      <c r="A134" s="208"/>
      <c r="B134" s="208"/>
      <c r="C134" s="208"/>
      <c r="D134" s="208"/>
      <c r="E134" s="208"/>
      <c r="F134" s="208"/>
      <c r="G134" s="208"/>
    </row>
    <row r="135" spans="1:7">
      <c r="A135" s="208"/>
      <c r="B135" s="208"/>
      <c r="C135" s="208"/>
      <c r="D135" s="208"/>
      <c r="E135" s="208"/>
      <c r="F135" s="208"/>
      <c r="G135" s="208"/>
    </row>
    <row r="136" spans="1:7">
      <c r="A136" s="208"/>
      <c r="B136" s="208"/>
      <c r="C136" s="208"/>
      <c r="D136" s="208"/>
      <c r="E136" s="208"/>
      <c r="F136" s="208"/>
      <c r="G136" s="208"/>
    </row>
    <row r="137" spans="1:7">
      <c r="A137" s="208"/>
      <c r="B137" s="208"/>
      <c r="C137" s="208"/>
      <c r="D137" s="208"/>
      <c r="E137" s="208"/>
      <c r="F137" s="208"/>
      <c r="G137" s="208"/>
    </row>
    <row r="138" spans="1:7">
      <c r="E138" s="166"/>
    </row>
    <row r="139" spans="1:7">
      <c r="E139" s="166"/>
    </row>
    <row r="140" spans="1:7">
      <c r="E140" s="166"/>
    </row>
    <row r="141" spans="1:7">
      <c r="E141" s="166"/>
    </row>
    <row r="142" spans="1:7">
      <c r="E142" s="166"/>
    </row>
    <row r="143" spans="1:7">
      <c r="E143" s="166"/>
    </row>
    <row r="144" spans="1:7">
      <c r="E144" s="166"/>
    </row>
    <row r="145" spans="5:5">
      <c r="E145" s="166"/>
    </row>
    <row r="146" spans="5:5">
      <c r="E146" s="166"/>
    </row>
    <row r="147" spans="5:5">
      <c r="E147" s="166"/>
    </row>
    <row r="148" spans="5:5">
      <c r="E148" s="166"/>
    </row>
    <row r="149" spans="5:5">
      <c r="E149" s="166"/>
    </row>
    <row r="150" spans="5:5">
      <c r="E150" s="166"/>
    </row>
    <row r="151" spans="5:5">
      <c r="E151" s="166"/>
    </row>
    <row r="152" spans="5:5">
      <c r="E152" s="166"/>
    </row>
    <row r="153" spans="5:5">
      <c r="E153" s="166"/>
    </row>
    <row r="154" spans="5:5">
      <c r="E154" s="166"/>
    </row>
    <row r="155" spans="5:5">
      <c r="E155" s="166"/>
    </row>
    <row r="156" spans="5:5">
      <c r="E156" s="166"/>
    </row>
    <row r="157" spans="5:5">
      <c r="E157" s="166"/>
    </row>
    <row r="158" spans="5:5">
      <c r="E158" s="166"/>
    </row>
    <row r="159" spans="5:5">
      <c r="E159" s="166"/>
    </row>
    <row r="160" spans="5:5">
      <c r="E160" s="166"/>
    </row>
    <row r="161" spans="1:7">
      <c r="E161" s="166"/>
    </row>
    <row r="162" spans="1:7">
      <c r="E162" s="166"/>
    </row>
    <row r="163" spans="1:7">
      <c r="E163" s="166"/>
    </row>
    <row r="164" spans="1:7">
      <c r="E164" s="166"/>
    </row>
    <row r="165" spans="1:7">
      <c r="E165" s="166"/>
    </row>
    <row r="166" spans="1:7">
      <c r="E166" s="166"/>
    </row>
    <row r="167" spans="1:7">
      <c r="E167" s="166"/>
    </row>
    <row r="168" spans="1:7">
      <c r="E168" s="166"/>
    </row>
    <row r="169" spans="1:7">
      <c r="A169" s="209"/>
      <c r="B169" s="209"/>
    </row>
    <row r="170" spans="1:7">
      <c r="A170" s="208"/>
      <c r="B170" s="208"/>
      <c r="C170" s="211"/>
      <c r="D170" s="211"/>
      <c r="E170" s="212"/>
      <c r="F170" s="211"/>
      <c r="G170" s="213"/>
    </row>
    <row r="171" spans="1:7">
      <c r="A171" s="214"/>
      <c r="B171" s="214"/>
      <c r="C171" s="208"/>
      <c r="D171" s="208"/>
      <c r="E171" s="215"/>
      <c r="F171" s="208"/>
      <c r="G171" s="208"/>
    </row>
    <row r="172" spans="1:7">
      <c r="A172" s="208"/>
      <c r="B172" s="208"/>
      <c r="C172" s="208"/>
      <c r="D172" s="208"/>
      <c r="E172" s="215"/>
      <c r="F172" s="208"/>
      <c r="G172" s="208"/>
    </row>
    <row r="173" spans="1:7">
      <c r="A173" s="208"/>
      <c r="B173" s="208"/>
      <c r="C173" s="208"/>
      <c r="D173" s="208"/>
      <c r="E173" s="215"/>
      <c r="F173" s="208"/>
      <c r="G173" s="208"/>
    </row>
    <row r="174" spans="1:7">
      <c r="A174" s="208"/>
      <c r="B174" s="208"/>
      <c r="C174" s="208"/>
      <c r="D174" s="208"/>
      <c r="E174" s="215"/>
      <c r="F174" s="208"/>
      <c r="G174" s="208"/>
    </row>
    <row r="175" spans="1:7">
      <c r="A175" s="208"/>
      <c r="B175" s="208"/>
      <c r="C175" s="208"/>
      <c r="D175" s="208"/>
      <c r="E175" s="215"/>
      <c r="F175" s="208"/>
      <c r="G175" s="208"/>
    </row>
    <row r="176" spans="1:7">
      <c r="A176" s="208"/>
      <c r="B176" s="208"/>
      <c r="C176" s="208"/>
      <c r="D176" s="208"/>
      <c r="E176" s="215"/>
      <c r="F176" s="208"/>
      <c r="G176" s="208"/>
    </row>
    <row r="177" spans="1:7">
      <c r="A177" s="208"/>
      <c r="B177" s="208"/>
      <c r="C177" s="208"/>
      <c r="D177" s="208"/>
      <c r="E177" s="215"/>
      <c r="F177" s="208"/>
      <c r="G177" s="208"/>
    </row>
    <row r="178" spans="1:7">
      <c r="A178" s="208"/>
      <c r="B178" s="208"/>
      <c r="C178" s="208"/>
      <c r="D178" s="208"/>
      <c r="E178" s="215"/>
      <c r="F178" s="208"/>
      <c r="G178" s="208"/>
    </row>
    <row r="179" spans="1:7">
      <c r="A179" s="208"/>
      <c r="B179" s="208"/>
      <c r="C179" s="208"/>
      <c r="D179" s="208"/>
      <c r="E179" s="215"/>
      <c r="F179" s="208"/>
      <c r="G179" s="208"/>
    </row>
    <row r="180" spans="1:7">
      <c r="A180" s="208"/>
      <c r="B180" s="208"/>
      <c r="C180" s="208"/>
      <c r="D180" s="208"/>
      <c r="E180" s="215"/>
      <c r="F180" s="208"/>
      <c r="G180" s="208"/>
    </row>
    <row r="181" spans="1:7">
      <c r="A181" s="208"/>
      <c r="B181" s="208"/>
      <c r="C181" s="208"/>
      <c r="D181" s="208"/>
      <c r="E181" s="215"/>
      <c r="F181" s="208"/>
      <c r="G181" s="208"/>
    </row>
    <row r="182" spans="1:7">
      <c r="A182" s="208"/>
      <c r="B182" s="208"/>
      <c r="C182" s="208"/>
      <c r="D182" s="208"/>
      <c r="E182" s="215"/>
      <c r="F182" s="208"/>
      <c r="G182" s="208"/>
    </row>
    <row r="183" spans="1:7">
      <c r="A183" s="208"/>
      <c r="B183" s="208"/>
      <c r="C183" s="208"/>
      <c r="D183" s="208"/>
      <c r="E183" s="215"/>
      <c r="F183" s="208"/>
      <c r="G183" s="20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OEM1</dc:creator>
  <cp:lastModifiedBy>OEM1</cp:lastModifiedBy>
  <dcterms:created xsi:type="dcterms:W3CDTF">2016-12-13T07:38:18Z</dcterms:created>
  <dcterms:modified xsi:type="dcterms:W3CDTF">2016-12-13T07:39:05Z</dcterms:modified>
</cp:coreProperties>
</file>